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36B86529-D695-43F8-B8A3-2E6F91DE927F}" xr6:coauthVersionLast="47" xr6:coauthVersionMax="47" xr10:uidLastSave="{00000000-0000-0000-0000-000000000000}"/>
  <bookViews>
    <workbookView xWindow="-108" yWindow="-108" windowWidth="23256" windowHeight="12456" xr2:uid="{4DD46B2B-34B0-4940-82C1-AEA19FD132E4}"/>
  </bookViews>
  <sheets>
    <sheet name=" SPP Summary" sheetId="2" r:id="rId1"/>
    <sheet name="TALLY" sheetId="1" r:id="rId2"/>
  </sheets>
  <externalReferences>
    <externalReference r:id="rId3"/>
  </externalReferences>
  <definedNames>
    <definedName name="_xlnm._FilterDatabase" localSheetId="1" hidden="1">TALLY!$J$51:$J$67</definedName>
    <definedName name="_xlnm.Print_Area" localSheetId="1">TALLY!$A$1:$N$81</definedName>
    <definedName name="_xlnm.Print_Titles" localSheetId="1">TALLY!$50:$51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2" l="1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C20" i="2"/>
  <c r="E19" i="2"/>
  <c r="E18" i="2"/>
  <c r="E17" i="2"/>
  <c r="E16" i="2"/>
  <c r="E15" i="2"/>
  <c r="E14" i="2"/>
  <c r="E13" i="2"/>
  <c r="E12" i="2"/>
  <c r="E39" i="2" s="1"/>
  <c r="L73" i="1"/>
  <c r="K73" i="1"/>
  <c r="J73" i="1"/>
  <c r="K72" i="1"/>
  <c r="L71" i="1"/>
  <c r="M71" i="1" s="1"/>
  <c r="K71" i="1"/>
  <c r="J71" i="1"/>
  <c r="K70" i="1"/>
  <c r="K74" i="1" s="1"/>
  <c r="M67" i="1"/>
  <c r="L67" i="1"/>
  <c r="K67" i="1"/>
  <c r="J67" i="1"/>
  <c r="M47" i="1"/>
  <c r="L72" i="1" s="1"/>
  <c r="L47" i="1"/>
  <c r="K47" i="1"/>
  <c r="J72" i="1" s="1"/>
  <c r="J47" i="1"/>
  <c r="M28" i="1"/>
  <c r="L28" i="1"/>
  <c r="K28" i="1"/>
  <c r="J28" i="1"/>
  <c r="M16" i="1"/>
  <c r="L70" i="1" s="1"/>
  <c r="L16" i="1"/>
  <c r="K16" i="1"/>
  <c r="J70" i="1" s="1"/>
  <c r="J74" i="1" s="1"/>
  <c r="J16" i="1"/>
  <c r="M70" i="1" l="1"/>
  <c r="M74" i="1" s="1"/>
  <c r="M72" i="1"/>
  <c r="L74" i="1"/>
  <c r="M73" i="1"/>
</calcChain>
</file>

<file path=xl/sharedStrings.xml><?xml version="1.0" encoding="utf-8"?>
<sst xmlns="http://schemas.openxmlformats.org/spreadsheetml/2006/main" count="333" uniqueCount="162">
  <si>
    <t>CONSOLIDATED SUPPLEMENTAL PROCUREMENT PLAN for 2025</t>
  </si>
  <si>
    <r>
      <t>No</t>
    </r>
    <r>
      <rPr>
        <b/>
        <u/>
        <sz val="11"/>
        <color theme="1"/>
        <rFont val="Century Gothic"/>
        <family val="2"/>
      </rPr>
      <t xml:space="preserve">. 01      </t>
    </r>
  </si>
  <si>
    <t>Code (PAP)</t>
  </si>
  <si>
    <t>Procurement/Program/Project</t>
  </si>
  <si>
    <t>PMO/End-User</t>
  </si>
  <si>
    <t>Mode of Procurement</t>
  </si>
  <si>
    <t>Schedule for Each Procurement Activity</t>
  </si>
  <si>
    <t>Source of Funds</t>
  </si>
  <si>
    <t>Estimated Budget</t>
  </si>
  <si>
    <t>Remarks</t>
  </si>
  <si>
    <t>Ads/Post of IB/REI</t>
  </si>
  <si>
    <t>Sub/Open of Bids</t>
  </si>
  <si>
    <t>Notice of Award</t>
  </si>
  <si>
    <t>Contract Signing</t>
  </si>
  <si>
    <t xml:space="preserve">Total </t>
  </si>
  <si>
    <t>PS</t>
  </si>
  <si>
    <t>MOOE</t>
  </si>
  <si>
    <t>CO</t>
  </si>
  <si>
    <t>(brief description of Program/Project)</t>
  </si>
  <si>
    <t>IMPROVEMENT OF STA.MAGDALENA WATER WORKS SYSTEM AT SITIO OROC</t>
  </si>
  <si>
    <t>W.W</t>
  </si>
  <si>
    <t>SVP</t>
  </si>
  <si>
    <t>TF</t>
  </si>
  <si>
    <t>FOR FABRICATION OF STEEL GATE VALVE CASES</t>
  </si>
  <si>
    <t>FOR FABRICATION OF STEEL GATE VALVE CASING</t>
  </si>
  <si>
    <t>MATERIALS FOR SMWWS MAINTENANCE USED</t>
  </si>
  <si>
    <t>AIRCONDITION UNIT &amp; INSTALLATION( INVERTER, 2HP)</t>
  </si>
  <si>
    <t>SB</t>
  </si>
  <si>
    <t>GF</t>
  </si>
  <si>
    <t>PAN SA PAARALAN - INGREDIENTS</t>
  </si>
  <si>
    <t>7K KADUNUNGAN FOCAL</t>
  </si>
  <si>
    <t>PB/SVP</t>
  </si>
  <si>
    <t>LCD PROJECTOR</t>
  </si>
  <si>
    <t>BFP</t>
  </si>
  <si>
    <r>
      <t>No</t>
    </r>
    <r>
      <rPr>
        <b/>
        <u/>
        <sz val="11"/>
        <color theme="1"/>
        <rFont val="Century Gothic"/>
        <family val="2"/>
      </rPr>
      <t xml:space="preserve">. 02     </t>
    </r>
  </si>
  <si>
    <t>MATERIALS FOR SMWWS MAINTENANCE REPAIR</t>
  </si>
  <si>
    <t>AIRCONDITION UNIT &amp; INSTALLATION( INVERTER, 3HP)</t>
  </si>
  <si>
    <t>IMPROVEMENT OF SCHOOL BUILDING ALS SMCS (WOODEN ARM CHAIR)</t>
  </si>
  <si>
    <t>MO/SEF</t>
  </si>
  <si>
    <t>SEF</t>
  </si>
  <si>
    <t>SPLIT TYPE AIRCON</t>
  </si>
  <si>
    <t>SOUND SYSTEM SET (W/ 2 WIRELESS MICROPHONE)</t>
  </si>
  <si>
    <t>CONSTRUCTION AND REPAIR OF SCHOOL BUILDING SAN RAFAEL ELEMENTARY SCHOOL (SCHOOL PATHWAY)</t>
  </si>
  <si>
    <r>
      <t>No</t>
    </r>
    <r>
      <rPr>
        <b/>
        <u/>
        <sz val="11"/>
        <color theme="1"/>
        <rFont val="Century Gothic"/>
        <family val="2"/>
      </rPr>
      <t>. 03</t>
    </r>
  </si>
  <si>
    <t>REHABILITATION AND RECOVERY ASSISTANCE FOR TYPHOON -AFFECTED COMMUNITIES IN STA. MAGDALENA SORSOGON</t>
  </si>
  <si>
    <t>M.O</t>
  </si>
  <si>
    <t>STARLINK GEN 3 KIT</t>
  </si>
  <si>
    <t>AC1300 DUALBAND GIGABIT WIRELESS RG-EW 1200G PRO ROUTERS</t>
  </si>
  <si>
    <t>LABOR,PROGRAMMING AND CONFIGURATIONS</t>
  </si>
  <si>
    <t>LAPTOP</t>
  </si>
  <si>
    <t>MCR</t>
  </si>
  <si>
    <t xml:space="preserve">SPLIT TYPE AIRCON (1.5HP) </t>
  </si>
  <si>
    <t>SPEAKER SOUND SYSTEM</t>
  </si>
  <si>
    <t xml:space="preserve">STEEL CABINET </t>
  </si>
  <si>
    <t xml:space="preserve">LAPTOP (INTEL I3 OR RYZEN 3 </t>
  </si>
  <si>
    <t xml:space="preserve">LAPTOP (INTEL I5 OR RYZEN 5 </t>
  </si>
  <si>
    <t>PROCUREMENT OF ENUTRI-BUN FOR DAY CARE CHILDREN</t>
  </si>
  <si>
    <t>MSWDO</t>
  </si>
  <si>
    <t xml:space="preserve">OFFICE SUPPLIES  (E-KONSULTA PROGRAM) </t>
  </si>
  <si>
    <t>MHO</t>
  </si>
  <si>
    <t>MEDICINE STOCKS</t>
  </si>
  <si>
    <t>COMPLETION/UPGRADING/REPAIR OF STA. MAGDALENA SUPER HEALTH CENTER</t>
  </si>
  <si>
    <t>MEO</t>
  </si>
  <si>
    <t>PB</t>
  </si>
  <si>
    <r>
      <t>No</t>
    </r>
    <r>
      <rPr>
        <b/>
        <u/>
        <sz val="11"/>
        <color theme="1"/>
        <rFont val="Century Gothic"/>
        <family val="2"/>
      </rPr>
      <t>. 04</t>
    </r>
  </si>
  <si>
    <t>VARIOUS OFFICE EQUIPMENT - EKONSULTA</t>
  </si>
  <si>
    <t xml:space="preserve">MONOBLOCK CHAIR FOR OPD PATIENT USE </t>
  </si>
  <si>
    <t>CONDUCT PHILHEALTH YAKAP CARAVAN</t>
  </si>
  <si>
    <t>DUAL BAND EXTENDER,ROUTER</t>
  </si>
  <si>
    <t>MEDIA CONVERTER</t>
  </si>
  <si>
    <t>FFTH FIBER MISC</t>
  </si>
  <si>
    <t>MISC (RJ45 PASS THRU, PASS CONNECTOR</t>
  </si>
  <si>
    <t>LABOR, INSTALLATION</t>
  </si>
  <si>
    <t>INTERNET PACKAGE</t>
  </si>
  <si>
    <t>TRANSFORMER 50KVA</t>
  </si>
  <si>
    <t>CONSTRUCTION &amp; REPAIR OF VARIOUS SCHOOL BUILDING</t>
  </si>
  <si>
    <t>INSTALLATION OF DRY WALL, SPLIT   AIRCON, TABLE FOR IT ROOM AND PANEL DOOR - E-KONSULTA</t>
  </si>
  <si>
    <t>RHU</t>
  </si>
  <si>
    <t>IMPROVEMENT OF LGU MAIN BUILDING</t>
  </si>
  <si>
    <t>20%/CDF</t>
  </si>
  <si>
    <t>EQUIPMENT &amp; OFFICE SUPPLIES - UTILIZATION OF 20% LGY SHARE FROM FIRE CODE FEES COLLECTION</t>
  </si>
  <si>
    <t xml:space="preserve">IMPROVEMENT OF WATER PUMPING SYSTEM, ELECTRICAL CIONNECTION, PAVEMENT &amp; FENCING  </t>
  </si>
  <si>
    <t>SUPPLEMENTAL NO.</t>
  </si>
  <si>
    <t>TOTAL</t>
  </si>
  <si>
    <t>GRAND TOTAL</t>
  </si>
  <si>
    <t>Prepared by:</t>
  </si>
  <si>
    <t>Reviewed by:</t>
  </si>
  <si>
    <t>Approved by:</t>
  </si>
  <si>
    <t>RONA F. FUNGO- GAUTANE(SGD)</t>
  </si>
  <si>
    <t>JOSEPHINE G. PEREA(SGD)</t>
  </si>
  <si>
    <t>MARK JEWERY G. LOZANO(SGD)</t>
  </si>
  <si>
    <t xml:space="preserve">        BAC Secretary</t>
  </si>
  <si>
    <t xml:space="preserve"> BAC Chairman </t>
  </si>
  <si>
    <t xml:space="preserve">             Municipal Mayor</t>
  </si>
  <si>
    <t>FDPP Form 14b - Supplemental Procurement Plan or Procurement List, Summary</t>
  </si>
  <si>
    <t>SUPPLEMENTAL PROCUREMENT PLAN</t>
  </si>
  <si>
    <t>REGION:</t>
  </si>
  <si>
    <t>V</t>
  </si>
  <si>
    <t>CALENDAR YEAR:</t>
  </si>
  <si>
    <t>PROVINCE:</t>
  </si>
  <si>
    <t>SORSOGON</t>
  </si>
  <si>
    <t>CITY/MUNICIPALITY:</t>
  </si>
  <si>
    <t>SANTA MAGDALENA</t>
  </si>
  <si>
    <t>Summary by Office</t>
  </si>
  <si>
    <t>Department</t>
  </si>
  <si>
    <t xml:space="preserve">  Head of Department / Office</t>
  </si>
  <si>
    <t>Total Cost</t>
  </si>
  <si>
    <t>POPCOM</t>
  </si>
  <si>
    <t>LESLIE ANN GAJO</t>
  </si>
  <si>
    <t>MAYORS OFFICE</t>
  </si>
  <si>
    <t>MARK JEWERY LOZANO</t>
  </si>
  <si>
    <t>SANGUNIANG BAYAN</t>
  </si>
  <si>
    <t>NORBIE F. FORTE</t>
  </si>
  <si>
    <t>MUNICIPAL HEALTH OFFICER</t>
  </si>
  <si>
    <t>RIZZA P. CRUZATA</t>
  </si>
  <si>
    <t>MUNICIPAL CIVIL REGISTRAR</t>
  </si>
  <si>
    <t>SALVACION G. MAESTRADO</t>
  </si>
  <si>
    <t>MDRRMO</t>
  </si>
  <si>
    <t>MARLON FUTOL</t>
  </si>
  <si>
    <t>MUNICIPAL ENGINEERING OFFICE</t>
  </si>
  <si>
    <t>REGIN ESCARLAN</t>
  </si>
  <si>
    <t>SMWWS</t>
  </si>
  <si>
    <t>JOSEPH GABITAN</t>
  </si>
  <si>
    <t>OFFICE OF THE VICE MAYOR</t>
  </si>
  <si>
    <t xml:space="preserve">MSWDO </t>
  </si>
  <si>
    <t>CELESTE GAUFO</t>
  </si>
  <si>
    <t>SPECIAL EDUCATION FUND</t>
  </si>
  <si>
    <t>GRACE IMELDA HUAB</t>
  </si>
  <si>
    <t>MTCAO</t>
  </si>
  <si>
    <t>RENEE ANN GAUFO</t>
  </si>
  <si>
    <t>MTO</t>
  </si>
  <si>
    <t>REGIE BEJERANO</t>
  </si>
  <si>
    <t>MUNICIPAL ACCOUNTING OFFICE</t>
  </si>
  <si>
    <t>ROMMEL GRUBA</t>
  </si>
  <si>
    <t>MO/ BAC</t>
  </si>
  <si>
    <t>JOSEPHINE PEREA</t>
  </si>
  <si>
    <t>PESO</t>
  </si>
  <si>
    <t>ROCHELLE MARTINEZ</t>
  </si>
  <si>
    <t>IAS</t>
  </si>
  <si>
    <t>SB SECRETARY</t>
  </si>
  <si>
    <t>ARNEL FUENTES</t>
  </si>
  <si>
    <t>MUNICIPAL ASSESSOR OFFICE</t>
  </si>
  <si>
    <t>MUNICIPAL BUDGET OFFICE</t>
  </si>
  <si>
    <t>ANITA B. CORREA</t>
  </si>
  <si>
    <t>MPDC</t>
  </si>
  <si>
    <t>MICHAEL RIVERA</t>
  </si>
  <si>
    <t>HRMO</t>
  </si>
  <si>
    <t>MYRA LUZ FUNGO</t>
  </si>
  <si>
    <t>MENRO</t>
  </si>
  <si>
    <t>RICO FORMENTO</t>
  </si>
  <si>
    <t>MUNICIPAL AGRICULTURE</t>
  </si>
  <si>
    <t>MYRA F. ESCARDA</t>
  </si>
  <si>
    <t>GAD</t>
  </si>
  <si>
    <t>NIZZA DE VERA</t>
  </si>
  <si>
    <t>7K KADUNUNGAN</t>
  </si>
  <si>
    <t>PAMELA JOYCE F. CORREA</t>
  </si>
  <si>
    <t>BFP STA MAGDALENA</t>
  </si>
  <si>
    <t>SFO3 REY P DEOCAREZA</t>
  </si>
  <si>
    <t>Prepared By:</t>
  </si>
  <si>
    <t>Approved By:</t>
  </si>
  <si>
    <t>Head, BAC Secretariat</t>
  </si>
  <si>
    <t>Local Chief Executive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</si>
</sst>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₱&quot;* #,##0.00_);_(&quot;₱&quot;* \(#,##0.00\);_(&quot;₱&quot;* &quot;-&quot;??_);_(@_)"/>
    <numFmt numFmtId="165" formatCode="_(* #,##0.00_);_(* \(#,##0.00\);_(* &quot;-&quot;??_);_(@_)"/>
  </numFmts>
  <fonts count="1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u/>
      <sz val="11"/>
      <color theme="1"/>
      <name val="Century Gothic"/>
      <family val="2"/>
    </font>
    <font>
      <sz val="9"/>
      <color theme="1"/>
      <name val="Century Gothic"/>
      <family val="2"/>
    </font>
    <font>
      <sz val="11"/>
      <color rgb="FF000000"/>
      <name val="Century Gothic"/>
      <family val="2"/>
    </font>
    <font>
      <sz val="11"/>
      <color rgb="FF000000"/>
      <name val="Calibri"/>
      <family val="2"/>
    </font>
    <font>
      <sz val="11"/>
      <color rgb="FFFF0000"/>
      <name val="Century Gothic"/>
      <family val="2"/>
    </font>
    <font>
      <b/>
      <sz val="11"/>
      <color rgb="FF000000"/>
      <name val="Century Gothic"/>
      <family val="2"/>
    </font>
    <font>
      <b/>
      <sz val="9"/>
      <color theme="1"/>
      <name val="Century Gothic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5" fontId="7" fillId="0" borderId="0" applyFont="0" applyFill="0" applyBorder="0" applyAlignment="0" applyProtection="0"/>
    <xf numFmtId="0" fontId="1" fillId="0" borderId="0"/>
  </cellStyleXfs>
  <cellXfs count="222">
    <xf numFmtId="0" fontId="0" fillId="0" borderId="0" xfId="0"/>
    <xf numFmtId="0" fontId="2" fillId="0" borderId="0" xfId="2" applyFont="1" applyAlignment="1">
      <alignment horizontal="center" wrapText="1"/>
    </xf>
    <xf numFmtId="164" fontId="2" fillId="0" borderId="0" xfId="2" applyNumberFormat="1" applyFont="1" applyAlignment="1">
      <alignment horizontal="center" wrapText="1"/>
    </xf>
    <xf numFmtId="0" fontId="2" fillId="0" borderId="0" xfId="2" applyFont="1"/>
    <xf numFmtId="0" fontId="2" fillId="0" borderId="0" xfId="2" applyFont="1" applyAlignment="1">
      <alignment horizontal="center"/>
    </xf>
    <xf numFmtId="164" fontId="2" fillId="0" borderId="0" xfId="2" applyNumberFormat="1" applyFont="1" applyAlignment="1">
      <alignment horizontal="center"/>
    </xf>
    <xf numFmtId="0" fontId="2" fillId="0" borderId="0" xfId="2" applyFont="1" applyAlignment="1">
      <alignment horizontal="left" vertical="center" wrapText="1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3" fillId="0" borderId="0" xfId="2" applyFont="1"/>
    <xf numFmtId="0" fontId="3" fillId="0" borderId="1" xfId="2" applyFont="1" applyBorder="1" applyAlignment="1">
      <alignment horizontal="center"/>
    </xf>
    <xf numFmtId="0" fontId="2" fillId="0" borderId="0" xfId="2" applyFont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/>
    </xf>
    <xf numFmtId="164" fontId="5" fillId="0" borderId="3" xfId="2" applyNumberFormat="1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left" vertic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wrapText="1"/>
    </xf>
    <xf numFmtId="0" fontId="5" fillId="0" borderId="6" xfId="2" applyFont="1" applyBorder="1" applyAlignment="1">
      <alignment horizontal="center" vertical="center" wrapText="1"/>
    </xf>
    <xf numFmtId="4" fontId="5" fillId="0" borderId="6" xfId="2" applyNumberFormat="1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wrapText="1"/>
    </xf>
    <xf numFmtId="0" fontId="2" fillId="0" borderId="8" xfId="2" applyFont="1" applyBorder="1" applyAlignment="1">
      <alignment horizontal="center" vertical="center" wrapText="1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2" fillId="0" borderId="10" xfId="2" applyFont="1" applyBorder="1" applyAlignment="1">
      <alignment horizontal="center" wrapText="1"/>
    </xf>
    <xf numFmtId="0" fontId="6" fillId="0" borderId="11" xfId="0" applyFont="1" applyBorder="1" applyAlignment="1" applyProtection="1">
      <alignment horizontal="center"/>
      <protection locked="0"/>
    </xf>
    <xf numFmtId="165" fontId="6" fillId="0" borderId="10" xfId="1" applyFont="1" applyFill="1" applyBorder="1" applyAlignment="1" applyProtection="1">
      <alignment horizontal="center"/>
      <protection locked="0"/>
    </xf>
    <xf numFmtId="0" fontId="2" fillId="0" borderId="10" xfId="2" applyFont="1" applyBorder="1" applyAlignment="1">
      <alignment horizontal="center"/>
    </xf>
    <xf numFmtId="165" fontId="2" fillId="0" borderId="10" xfId="2" applyNumberFormat="1" applyFont="1" applyBorder="1" applyAlignment="1">
      <alignment horizontal="center" vertical="center"/>
    </xf>
    <xf numFmtId="0" fontId="2" fillId="0" borderId="12" xfId="2" applyFont="1" applyBorder="1" applyAlignment="1">
      <alignment horizontal="center" wrapText="1"/>
    </xf>
    <xf numFmtId="0" fontId="2" fillId="0" borderId="13" xfId="2" applyFont="1" applyBorder="1" applyAlignment="1">
      <alignment horizontal="center" vertical="center" wrapText="1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2" fillId="0" borderId="15" xfId="2" applyFont="1" applyBorder="1" applyAlignment="1">
      <alignment horizontal="center" wrapText="1"/>
    </xf>
    <xf numFmtId="0" fontId="6" fillId="0" borderId="16" xfId="0" applyFont="1" applyBorder="1" applyAlignment="1" applyProtection="1">
      <alignment horizontal="center"/>
      <protection locked="0"/>
    </xf>
    <xf numFmtId="165" fontId="6" fillId="0" borderId="15" xfId="1" applyFont="1" applyFill="1" applyBorder="1" applyAlignment="1" applyProtection="1">
      <alignment horizontal="center"/>
      <protection locked="0"/>
    </xf>
    <xf numFmtId="0" fontId="2" fillId="0" borderId="15" xfId="2" applyFont="1" applyBorder="1" applyAlignment="1">
      <alignment horizontal="center"/>
    </xf>
    <xf numFmtId="165" fontId="2" fillId="0" borderId="15" xfId="2" applyNumberFormat="1" applyFont="1" applyBorder="1" applyAlignment="1">
      <alignment horizontal="center" vertical="center"/>
    </xf>
    <xf numFmtId="0" fontId="2" fillId="0" borderId="17" xfId="2" applyFont="1" applyBorder="1" applyAlignment="1">
      <alignment horizontal="center" wrapText="1"/>
    </xf>
    <xf numFmtId="0" fontId="6" fillId="0" borderId="14" xfId="0" applyFont="1" applyBorder="1" applyAlignment="1" applyProtection="1">
      <alignment horizontal="center" vertical="center"/>
      <protection locked="0"/>
    </xf>
    <xf numFmtId="0" fontId="2" fillId="0" borderId="15" xfId="2" applyFont="1" applyBorder="1" applyAlignment="1">
      <alignment horizontal="center" vertical="center" wrapText="1"/>
    </xf>
    <xf numFmtId="0" fontId="6" fillId="0" borderId="16" xfId="0" applyFont="1" applyBorder="1" applyAlignment="1" applyProtection="1">
      <alignment horizontal="center" vertical="center"/>
      <protection locked="0"/>
    </xf>
    <xf numFmtId="165" fontId="6" fillId="0" borderId="15" xfId="1" applyFont="1" applyFill="1" applyBorder="1" applyAlignment="1" applyProtection="1">
      <alignment horizontal="center" vertical="center"/>
      <protection locked="0"/>
    </xf>
    <xf numFmtId="0" fontId="2" fillId="0" borderId="15" xfId="2" applyFont="1" applyBorder="1" applyAlignment="1">
      <alignment horizontal="center" vertical="center"/>
    </xf>
    <xf numFmtId="0" fontId="6" fillId="0" borderId="14" xfId="0" applyFont="1" applyBorder="1" applyAlignment="1" applyProtection="1">
      <alignment horizontal="center" vertical="distributed"/>
      <protection locked="0"/>
    </xf>
    <xf numFmtId="0" fontId="2" fillId="0" borderId="17" xfId="2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2" fillId="0" borderId="6" xfId="2" applyFont="1" applyBorder="1" applyAlignment="1">
      <alignment horizontal="center" vertical="center" wrapText="1"/>
    </xf>
    <xf numFmtId="0" fontId="6" fillId="0" borderId="19" xfId="0" applyFont="1" applyBorder="1" applyAlignment="1" applyProtection="1">
      <alignment horizontal="center" vertical="center"/>
      <protection locked="0"/>
    </xf>
    <xf numFmtId="165" fontId="6" fillId="0" borderId="6" xfId="1" applyFont="1" applyFill="1" applyBorder="1" applyAlignment="1" applyProtection="1">
      <alignment horizontal="center" vertical="center"/>
      <protection locked="0"/>
    </xf>
    <xf numFmtId="0" fontId="2" fillId="0" borderId="6" xfId="2" applyFont="1" applyBorder="1" applyAlignment="1">
      <alignment horizontal="center" vertical="center"/>
    </xf>
    <xf numFmtId="165" fontId="2" fillId="0" borderId="6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 wrapText="1"/>
    </xf>
    <xf numFmtId="0" fontId="2" fillId="0" borderId="20" xfId="2" applyFont="1" applyBorder="1"/>
    <xf numFmtId="0" fontId="2" fillId="0" borderId="21" xfId="2" applyFont="1" applyBorder="1" applyAlignment="1">
      <alignment horizontal="left" vertical="center" wrapText="1"/>
    </xf>
    <xf numFmtId="0" fontId="2" fillId="0" borderId="21" xfId="2" applyFont="1" applyBorder="1" applyAlignment="1">
      <alignment horizontal="center"/>
    </xf>
    <xf numFmtId="4" fontId="3" fillId="0" borderId="21" xfId="2" applyNumberFormat="1" applyFont="1" applyBorder="1" applyAlignment="1">
      <alignment horizontal="center" vertical="center" wrapText="1"/>
    </xf>
    <xf numFmtId="0" fontId="2" fillId="0" borderId="22" xfId="2" applyFont="1" applyBorder="1" applyAlignment="1">
      <alignment horizontal="center"/>
    </xf>
    <xf numFmtId="4" fontId="3" fillId="0" borderId="0" xfId="2" applyNumberFormat="1" applyFont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2" fillId="0" borderId="3" xfId="2" applyFont="1" applyBorder="1" applyAlignment="1">
      <alignment horizontal="center" wrapText="1"/>
    </xf>
    <xf numFmtId="0" fontId="6" fillId="0" borderId="24" xfId="0" applyFont="1" applyBorder="1" applyAlignment="1" applyProtection="1">
      <alignment horizontal="center"/>
      <protection locked="0"/>
    </xf>
    <xf numFmtId="165" fontId="6" fillId="0" borderId="3" xfId="1" applyFont="1" applyFill="1" applyBorder="1" applyAlignment="1" applyProtection="1">
      <alignment horizontal="center"/>
      <protection locked="0"/>
    </xf>
    <xf numFmtId="0" fontId="2" fillId="0" borderId="3" xfId="2" applyFont="1" applyBorder="1" applyAlignment="1">
      <alignment horizontal="center"/>
    </xf>
    <xf numFmtId="165" fontId="2" fillId="0" borderId="3" xfId="2" applyNumberFormat="1" applyFont="1" applyBorder="1" applyAlignment="1">
      <alignment horizontal="center" vertical="center"/>
    </xf>
    <xf numFmtId="0" fontId="2" fillId="0" borderId="4" xfId="2" applyFont="1" applyBorder="1" applyAlignment="1">
      <alignment horizontal="center" wrapText="1"/>
    </xf>
    <xf numFmtId="0" fontId="8" fillId="0" borderId="13" xfId="2" applyFont="1" applyBorder="1" applyAlignment="1">
      <alignment horizontal="center" vertical="center" wrapText="1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26" xfId="2" applyFont="1" applyBorder="1" applyAlignment="1">
      <alignment horizontal="center" vertical="center" wrapText="1"/>
    </xf>
    <xf numFmtId="0" fontId="2" fillId="0" borderId="27" xfId="0" applyFont="1" applyBorder="1" applyAlignment="1" applyProtection="1">
      <alignment horizontal="center" vertical="center"/>
      <protection locked="0"/>
    </xf>
    <xf numFmtId="165" fontId="2" fillId="0" borderId="26" xfId="1" applyFont="1" applyFill="1" applyBorder="1" applyAlignment="1" applyProtection="1">
      <alignment horizontal="center" vertical="center"/>
      <protection locked="0"/>
    </xf>
    <xf numFmtId="0" fontId="2" fillId="0" borderId="26" xfId="2" applyFont="1" applyBorder="1" applyAlignment="1">
      <alignment horizontal="center" vertical="center"/>
    </xf>
    <xf numFmtId="165" fontId="2" fillId="0" borderId="26" xfId="2" applyNumberFormat="1" applyFont="1" applyBorder="1" applyAlignment="1">
      <alignment horizontal="center" vertical="center"/>
    </xf>
    <xf numFmtId="0" fontId="8" fillId="0" borderId="17" xfId="2" applyFont="1" applyBorder="1" applyAlignment="1">
      <alignment horizontal="center" wrapText="1"/>
    </xf>
    <xf numFmtId="0" fontId="2" fillId="0" borderId="28" xfId="2" applyFont="1" applyBorder="1" applyAlignment="1">
      <alignment horizontal="center" vertical="center" wrapText="1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2" fillId="0" borderId="29" xfId="2" applyFont="1" applyBorder="1" applyAlignment="1">
      <alignment horizontal="center" wrapText="1"/>
    </xf>
    <xf numFmtId="0" fontId="6" fillId="0" borderId="18" xfId="0" applyFont="1" applyBorder="1" applyAlignment="1" applyProtection="1">
      <alignment horizontal="center"/>
      <protection locked="0"/>
    </xf>
    <xf numFmtId="0" fontId="2" fillId="0" borderId="6" xfId="2" applyFont="1" applyBorder="1" applyAlignment="1">
      <alignment horizontal="center" wrapText="1"/>
    </xf>
    <xf numFmtId="0" fontId="6" fillId="0" borderId="19" xfId="0" applyFont="1" applyBorder="1" applyAlignment="1" applyProtection="1">
      <alignment horizontal="center"/>
      <protection locked="0"/>
    </xf>
    <xf numFmtId="165" fontId="6" fillId="0" borderId="6" xfId="1" applyFont="1" applyFill="1" applyBorder="1" applyAlignment="1" applyProtection="1">
      <alignment horizontal="center"/>
      <protection locked="0"/>
    </xf>
    <xf numFmtId="0" fontId="2" fillId="0" borderId="6" xfId="2" applyFont="1" applyBorder="1" applyAlignment="1">
      <alignment horizontal="center"/>
    </xf>
    <xf numFmtId="165" fontId="7" fillId="0" borderId="30" xfId="1" applyFont="1" applyFill="1" applyBorder="1" applyProtection="1">
      <protection locked="0"/>
    </xf>
    <xf numFmtId="0" fontId="2" fillId="0" borderId="7" xfId="2" applyFont="1" applyBorder="1" applyAlignment="1">
      <alignment horizontal="center" wrapText="1"/>
    </xf>
    <xf numFmtId="0" fontId="5" fillId="0" borderId="3" xfId="2" applyFont="1" applyBorder="1" applyAlignment="1">
      <alignment horizontal="center" wrapText="1"/>
    </xf>
    <xf numFmtId="0" fontId="5" fillId="0" borderId="3" xfId="2" applyFont="1" applyBorder="1" applyAlignment="1">
      <alignment horizontal="center"/>
    </xf>
    <xf numFmtId="164" fontId="5" fillId="0" borderId="3" xfId="2" applyNumberFormat="1" applyFont="1" applyBorder="1" applyAlignment="1">
      <alignment horizontal="center" wrapText="1"/>
    </xf>
    <xf numFmtId="0" fontId="5" fillId="0" borderId="6" xfId="2" applyFont="1" applyBorder="1" applyAlignment="1">
      <alignment horizontal="center" wrapText="1"/>
    </xf>
    <xf numFmtId="4" fontId="5" fillId="0" borderId="6" xfId="2" applyNumberFormat="1" applyFont="1" applyBorder="1" applyAlignment="1">
      <alignment horizontal="center" wrapText="1"/>
    </xf>
    <xf numFmtId="0" fontId="5" fillId="0" borderId="6" xfId="2" applyFont="1" applyBorder="1" applyAlignment="1">
      <alignment horizontal="center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2" fillId="0" borderId="3" xfId="2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  <protection locked="0"/>
    </xf>
    <xf numFmtId="165" fontId="6" fillId="0" borderId="3" xfId="1" applyFont="1" applyFill="1" applyBorder="1" applyAlignment="1" applyProtection="1">
      <alignment vertical="center"/>
      <protection locked="0"/>
    </xf>
    <xf numFmtId="0" fontId="2" fillId="0" borderId="3" xfId="2" applyFont="1" applyBorder="1" applyAlignment="1">
      <alignment vertical="center"/>
    </xf>
    <xf numFmtId="0" fontId="2" fillId="0" borderId="4" xfId="2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left" vertical="center" wrapText="1"/>
      <protection locked="0"/>
    </xf>
    <xf numFmtId="14" fontId="2" fillId="0" borderId="15" xfId="2" applyNumberFormat="1" applyFont="1" applyBorder="1" applyAlignment="1">
      <alignment horizontal="center" wrapText="1"/>
    </xf>
    <xf numFmtId="165" fontId="2" fillId="0" borderId="15" xfId="2" applyNumberFormat="1" applyFont="1" applyBorder="1" applyAlignment="1">
      <alignment horizontal="center"/>
    </xf>
    <xf numFmtId="0" fontId="2" fillId="0" borderId="15" xfId="2" applyFont="1" applyBorder="1" applyAlignment="1">
      <alignment horizontal="left" vertical="center" wrapText="1"/>
    </xf>
    <xf numFmtId="0" fontId="2" fillId="0" borderId="15" xfId="2" applyFont="1" applyBorder="1"/>
    <xf numFmtId="4" fontId="2" fillId="0" borderId="15" xfId="2" applyNumberFormat="1" applyFont="1" applyBorder="1"/>
    <xf numFmtId="0" fontId="2" fillId="0" borderId="15" xfId="0" applyFont="1" applyBorder="1" applyAlignment="1" applyProtection="1">
      <alignment horizontal="center" vertical="center"/>
      <protection locked="0"/>
    </xf>
    <xf numFmtId="165" fontId="2" fillId="0" borderId="15" xfId="1" applyFont="1" applyFill="1" applyBorder="1" applyAlignment="1" applyProtection="1">
      <alignment horizontal="center"/>
      <protection locked="0"/>
    </xf>
    <xf numFmtId="0" fontId="2" fillId="0" borderId="6" xfId="2" applyFont="1" applyBorder="1" applyAlignment="1">
      <alignment horizontal="left" vertic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0" fontId="2" fillId="0" borderId="6" xfId="2" applyFont="1" applyBorder="1"/>
    <xf numFmtId="4" fontId="2" fillId="0" borderId="6" xfId="2" applyNumberFormat="1" applyFont="1" applyBorder="1"/>
    <xf numFmtId="4" fontId="2" fillId="0" borderId="0" xfId="2" applyNumberFormat="1" applyFont="1"/>
    <xf numFmtId="0" fontId="3" fillId="0" borderId="31" xfId="2" applyFont="1" applyBorder="1" applyAlignment="1">
      <alignment horizontal="center" vertical="center" wrapText="1"/>
    </xf>
    <xf numFmtId="0" fontId="3" fillId="0" borderId="32" xfId="2" applyFont="1" applyBorder="1" applyAlignment="1">
      <alignment horizontal="left" vertical="center" wrapText="1"/>
    </xf>
    <xf numFmtId="0" fontId="9" fillId="0" borderId="32" xfId="0" applyFont="1" applyBorder="1" applyAlignment="1" applyProtection="1">
      <alignment horizontal="center" vertical="center"/>
      <protection locked="0"/>
    </xf>
    <xf numFmtId="0" fontId="3" fillId="0" borderId="32" xfId="2" applyFont="1" applyBorder="1"/>
    <xf numFmtId="4" fontId="3" fillId="0" borderId="32" xfId="2" applyNumberFormat="1" applyFont="1" applyBorder="1"/>
    <xf numFmtId="165" fontId="3" fillId="0" borderId="32" xfId="1" applyFont="1" applyFill="1" applyBorder="1"/>
    <xf numFmtId="0" fontId="3" fillId="0" borderId="33" xfId="2" applyFont="1" applyBorder="1" applyAlignment="1">
      <alignment horizontal="center" wrapText="1"/>
    </xf>
    <xf numFmtId="4" fontId="3" fillId="0" borderId="0" xfId="2" applyNumberFormat="1" applyFont="1"/>
    <xf numFmtId="0" fontId="6" fillId="0" borderId="23" xfId="0" applyFont="1" applyBorder="1" applyAlignment="1" applyProtection="1">
      <alignment horizontal="center" vertical="distributed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14" fontId="2" fillId="0" borderId="3" xfId="2" applyNumberFormat="1" applyFont="1" applyBorder="1" applyAlignment="1">
      <alignment horizontal="center" wrapText="1"/>
    </xf>
    <xf numFmtId="165" fontId="2" fillId="0" borderId="3" xfId="1" applyFont="1" applyBorder="1" applyAlignment="1">
      <alignment horizontal="center" vertical="center" wrapText="1"/>
    </xf>
    <xf numFmtId="165" fontId="2" fillId="0" borderId="3" xfId="1" applyFont="1" applyFill="1" applyBorder="1" applyAlignment="1">
      <alignment horizontal="center" vertical="center"/>
    </xf>
    <xf numFmtId="165" fontId="2" fillId="0" borderId="3" xfId="1" applyFont="1" applyBorder="1" applyAlignment="1">
      <alignment horizontal="right" vertical="center" wrapText="1"/>
    </xf>
    <xf numFmtId="165" fontId="2" fillId="0" borderId="3" xfId="2" applyNumberFormat="1" applyFont="1" applyBorder="1" applyAlignment="1">
      <alignment horizontal="center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wrapText="1"/>
      <protection locked="0"/>
    </xf>
    <xf numFmtId="4" fontId="2" fillId="0" borderId="15" xfId="0" applyNumberFormat="1" applyFont="1" applyBorder="1" applyAlignment="1">
      <alignment horizontal="right" wrapText="1"/>
    </xf>
    <xf numFmtId="0" fontId="6" fillId="0" borderId="34" xfId="0" applyFont="1" applyBorder="1" applyAlignment="1" applyProtection="1">
      <alignment horizontal="center" wrapText="1"/>
      <protection locked="0"/>
    </xf>
    <xf numFmtId="165" fontId="2" fillId="0" borderId="15" xfId="1" applyFont="1" applyFill="1" applyBorder="1"/>
    <xf numFmtId="3" fontId="2" fillId="0" borderId="15" xfId="2" applyNumberFormat="1" applyFont="1" applyBorder="1" applyAlignment="1">
      <alignment horizontal="right"/>
    </xf>
    <xf numFmtId="165" fontId="2" fillId="0" borderId="15" xfId="1" applyFont="1" applyFill="1" applyBorder="1" applyAlignment="1">
      <alignment horizontal="right"/>
    </xf>
    <xf numFmtId="0" fontId="6" fillId="0" borderId="15" xfId="0" applyFont="1" applyBorder="1" applyAlignment="1" applyProtection="1">
      <alignment horizont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2" fillId="0" borderId="15" xfId="2" applyFont="1" applyBorder="1" applyAlignment="1">
      <alignment vertical="center"/>
    </xf>
    <xf numFmtId="165" fontId="2" fillId="0" borderId="15" xfId="1" applyFont="1" applyFill="1" applyBorder="1" applyAlignment="1">
      <alignment vertical="center"/>
    </xf>
    <xf numFmtId="165" fontId="2" fillId="0" borderId="15" xfId="1" applyFont="1" applyFill="1" applyBorder="1" applyAlignment="1">
      <alignment horizontal="right" vertical="center"/>
    </xf>
    <xf numFmtId="0" fontId="2" fillId="0" borderId="15" xfId="0" applyFont="1" applyBorder="1" applyAlignment="1" applyProtection="1">
      <alignment horizontal="center" vertical="center" wrapText="1"/>
      <protection locked="0"/>
    </xf>
    <xf numFmtId="165" fontId="8" fillId="0" borderId="15" xfId="2" applyNumberFormat="1" applyFont="1" applyBorder="1" applyAlignment="1">
      <alignment horizontal="center"/>
    </xf>
    <xf numFmtId="0" fontId="2" fillId="0" borderId="26" xfId="2" applyFont="1" applyBorder="1" applyAlignment="1">
      <alignment horizontal="left" vertical="center" wrapText="1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6" xfId="2" applyFont="1" applyBorder="1" applyAlignment="1">
      <alignment vertical="center"/>
    </xf>
    <xf numFmtId="165" fontId="2" fillId="0" borderId="26" xfId="1" applyFont="1" applyFill="1" applyBorder="1" applyAlignment="1">
      <alignment vertical="center"/>
    </xf>
    <xf numFmtId="0" fontId="2" fillId="0" borderId="31" xfId="2" applyFont="1" applyBorder="1"/>
    <xf numFmtId="0" fontId="2" fillId="0" borderId="32" xfId="2" applyFont="1" applyBorder="1" applyAlignment="1">
      <alignment horizontal="left" vertical="center" wrapText="1"/>
    </xf>
    <xf numFmtId="0" fontId="2" fillId="0" borderId="32" xfId="2" applyFont="1" applyBorder="1" applyAlignment="1">
      <alignment horizontal="center" vertical="center"/>
    </xf>
    <xf numFmtId="0" fontId="2" fillId="0" borderId="32" xfId="2" applyFont="1" applyBorder="1" applyAlignment="1">
      <alignment horizontal="center"/>
    </xf>
    <xf numFmtId="4" fontId="3" fillId="0" borderId="32" xfId="2" applyNumberFormat="1" applyFont="1" applyBorder="1" applyAlignment="1">
      <alignment horizontal="right" vertical="center" wrapText="1"/>
    </xf>
    <xf numFmtId="4" fontId="3" fillId="0" borderId="32" xfId="2" applyNumberFormat="1" applyFont="1" applyBorder="1" applyAlignment="1">
      <alignment horizontal="center" vertical="center" wrapText="1"/>
    </xf>
    <xf numFmtId="0" fontId="2" fillId="0" borderId="33" xfId="2" applyFont="1" applyBorder="1" applyAlignment="1">
      <alignment horizontal="center"/>
    </xf>
    <xf numFmtId="0" fontId="2" fillId="0" borderId="35" xfId="2" applyFont="1" applyBorder="1"/>
    <xf numFmtId="4" fontId="3" fillId="0" borderId="0" xfId="2" applyNumberFormat="1" applyFont="1" applyAlignment="1">
      <alignment horizontal="right" vertical="center" wrapText="1"/>
    </xf>
    <xf numFmtId="0" fontId="2" fillId="0" borderId="36" xfId="2" applyFont="1" applyBorder="1" applyAlignment="1">
      <alignment horizontal="center"/>
    </xf>
    <xf numFmtId="0" fontId="10" fillId="0" borderId="15" xfId="2" applyFont="1" applyBorder="1" applyAlignment="1">
      <alignment horizontal="center" vertical="center"/>
    </xf>
    <xf numFmtId="4" fontId="3" fillId="0" borderId="15" xfId="2" applyNumberFormat="1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/>
    </xf>
    <xf numFmtId="4" fontId="2" fillId="0" borderId="15" xfId="2" applyNumberFormat="1" applyFont="1" applyBorder="1" applyAlignment="1">
      <alignment horizontal="center" vertical="center" wrapText="1"/>
    </xf>
    <xf numFmtId="0" fontId="2" fillId="0" borderId="36" xfId="2" applyFont="1" applyBorder="1"/>
    <xf numFmtId="0" fontId="3" fillId="0" borderId="0" xfId="2" applyFont="1" applyAlignment="1">
      <alignment horizontal="left" vertical="center" wrapText="1"/>
    </xf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center"/>
    </xf>
    <xf numFmtId="164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36" xfId="2" applyFont="1" applyBorder="1" applyAlignment="1">
      <alignment horizontal="center" vertical="center"/>
    </xf>
    <xf numFmtId="0" fontId="2" fillId="0" borderId="37" xfId="2" applyFont="1" applyBorder="1"/>
    <xf numFmtId="0" fontId="2" fillId="0" borderId="38" xfId="2" applyFont="1" applyBorder="1" applyAlignment="1">
      <alignment horizontal="left" vertical="center" wrapText="1"/>
    </xf>
    <xf numFmtId="0" fontId="2" fillId="0" borderId="38" xfId="2" applyFont="1" applyBorder="1" applyAlignment="1">
      <alignment horizontal="center" vertical="center"/>
    </xf>
    <xf numFmtId="0" fontId="2" fillId="0" borderId="38" xfId="2" applyFont="1" applyBorder="1" applyAlignment="1">
      <alignment horizontal="center"/>
    </xf>
    <xf numFmtId="0" fontId="2" fillId="0" borderId="39" xfId="2" applyFont="1" applyBorder="1"/>
    <xf numFmtId="4" fontId="2" fillId="0" borderId="0" xfId="2" applyNumberFormat="1" applyFont="1" applyAlignment="1">
      <alignment horizontal="center" vertical="center"/>
    </xf>
    <xf numFmtId="4" fontId="2" fillId="0" borderId="0" xfId="2" applyNumberFormat="1" applyFont="1" applyAlignment="1">
      <alignment horizontal="center"/>
    </xf>
    <xf numFmtId="165" fontId="2" fillId="0" borderId="0" xfId="2" applyNumberFormat="1" applyFont="1" applyAlignment="1">
      <alignment horizontal="center"/>
    </xf>
    <xf numFmtId="0" fontId="11" fillId="0" borderId="0" xfId="0" applyFont="1" applyAlignment="1">
      <alignment vertical="center"/>
    </xf>
    <xf numFmtId="0" fontId="11" fillId="0" borderId="0" xfId="0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/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>
      <alignment wrapText="1"/>
    </xf>
    <xf numFmtId="0" fontId="1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2" fillId="0" borderId="27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/>
    </xf>
    <xf numFmtId="0" fontId="12" fillId="0" borderId="44" xfId="0" applyFont="1" applyBorder="1" applyAlignment="1">
      <alignment horizontal="center"/>
    </xf>
    <xf numFmtId="0" fontId="12" fillId="0" borderId="14" xfId="0" applyFont="1" applyBorder="1" applyAlignment="1">
      <alignment horizontal="center" vertical="center"/>
    </xf>
    <xf numFmtId="0" fontId="7" fillId="0" borderId="16" xfId="0" applyFont="1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center"/>
      <protection locked="0"/>
    </xf>
    <xf numFmtId="165" fontId="0" fillId="0" borderId="14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165" fontId="12" fillId="0" borderId="25" xfId="0" applyNumberFormat="1" applyFont="1" applyBorder="1" applyProtection="1">
      <protection locked="0"/>
    </xf>
    <xf numFmtId="0" fontId="0" fillId="0" borderId="40" xfId="0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0" fillId="0" borderId="40" xfId="0" applyBorder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Normal 2" xfId="2" xr:uid="{FE067FB7-B8EF-4297-817C-9771130190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2655094</xdr:colOff>
      <xdr:row>0</xdr:row>
      <xdr:rowOff>8</xdr:rowOff>
    </xdr:from>
    <xdr:to>
      <xdr:col>11</xdr:col>
      <xdr:colOff>297656</xdr:colOff>
      <xdr:row>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DCA54EA-B8F6-4860-9830-8E7ACBEDB02B}"/>
            </a:ext>
          </a:extLst>
        </xdr:cNvPr>
        <xdr:cNvSpPr txBox="1"/>
      </xdr:nvSpPr>
      <xdr:spPr>
        <a:xfrm>
          <a:off x="3135154" y="8"/>
          <a:ext cx="8440102" cy="982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PH" sz="1050">
              <a:solidFill>
                <a:schemeClr val="dk1"/>
              </a:solidFill>
              <a:effectLst/>
              <a:latin typeface="Century Gothic" pitchFamily="34" charset="0"/>
              <a:ea typeface="+mn-ea"/>
              <a:cs typeface="+mn-cs"/>
            </a:rPr>
            <a:t>Republic of the Philippines</a:t>
          </a:r>
          <a:endParaRPr lang="en-US" sz="1050">
            <a:solidFill>
              <a:schemeClr val="dk1"/>
            </a:solidFill>
            <a:effectLst/>
            <a:latin typeface="Century Gothic" pitchFamily="34" charset="0"/>
            <a:ea typeface="+mn-ea"/>
            <a:cs typeface="+mn-cs"/>
          </a:endParaRPr>
        </a:p>
        <a:p>
          <a:pPr algn="ctr"/>
          <a:r>
            <a:rPr lang="en-PH" sz="1050">
              <a:solidFill>
                <a:schemeClr val="dk1"/>
              </a:solidFill>
              <a:effectLst/>
              <a:latin typeface="Century Gothic" pitchFamily="34" charset="0"/>
              <a:ea typeface="+mn-ea"/>
              <a:cs typeface="+mn-cs"/>
            </a:rPr>
            <a:t>Province of Sorsogon</a:t>
          </a:r>
          <a:endParaRPr lang="en-US" sz="1050">
            <a:solidFill>
              <a:schemeClr val="dk1"/>
            </a:solidFill>
            <a:effectLst/>
            <a:latin typeface="Century Gothic" pitchFamily="34" charset="0"/>
            <a:ea typeface="+mn-ea"/>
            <a:cs typeface="+mn-cs"/>
          </a:endParaRPr>
        </a:p>
        <a:p>
          <a:pPr algn="ctr"/>
          <a:r>
            <a:rPr lang="en-PH" sz="1050" b="1">
              <a:solidFill>
                <a:schemeClr val="dk1"/>
              </a:solidFill>
              <a:effectLst/>
              <a:latin typeface="Century Gothic" pitchFamily="34" charset="0"/>
              <a:ea typeface="+mn-ea"/>
              <a:cs typeface="+mn-cs"/>
            </a:rPr>
            <a:t>MUNICIPALITY OF STA. MAGDALENA</a:t>
          </a:r>
          <a:endParaRPr lang="en-US" sz="1050">
            <a:solidFill>
              <a:schemeClr val="dk1"/>
            </a:solidFill>
            <a:effectLst/>
            <a:latin typeface="Century Gothic" pitchFamily="34" charset="0"/>
            <a:ea typeface="+mn-ea"/>
            <a:cs typeface="+mn-cs"/>
          </a:endParaRPr>
        </a:p>
        <a:p>
          <a:pPr algn="ctr"/>
          <a:r>
            <a:rPr lang="en-US" sz="1400">
              <a:solidFill>
                <a:srgbClr val="00B0F0"/>
              </a:solidFill>
              <a:effectLst/>
              <a:latin typeface="Old English Text MT" pitchFamily="66" charset="0"/>
              <a:ea typeface="+mn-ea"/>
              <a:cs typeface="+mn-cs"/>
            </a:rPr>
            <a:t>Bids</a:t>
          </a:r>
          <a:r>
            <a:rPr lang="en-US" sz="1400" baseline="0">
              <a:solidFill>
                <a:srgbClr val="00B0F0"/>
              </a:solidFill>
              <a:effectLst/>
              <a:latin typeface="Old English Text MT" pitchFamily="66" charset="0"/>
              <a:ea typeface="+mn-ea"/>
              <a:cs typeface="+mn-cs"/>
            </a:rPr>
            <a:t> and Awards Committee</a:t>
          </a:r>
          <a:endParaRPr lang="en-US" sz="1400">
            <a:solidFill>
              <a:srgbClr val="00B0F0"/>
            </a:solidFill>
            <a:effectLst/>
            <a:latin typeface="Old English Text MT" pitchFamily="66" charset="0"/>
            <a:ea typeface="+mn-ea"/>
            <a:cs typeface="+mn-cs"/>
          </a:endParaRPr>
        </a:p>
        <a:p>
          <a:pPr algn="ctr"/>
          <a:r>
            <a:rPr lang="en-PH" sz="1050">
              <a:solidFill>
                <a:schemeClr val="dk1"/>
              </a:solidFill>
              <a:effectLst/>
              <a:latin typeface="Century Gothic" pitchFamily="34" charset="0"/>
              <a:ea typeface="+mn-ea"/>
              <a:cs typeface="+mn-cs"/>
            </a:rPr>
            <a:t>Municipal Building, Barangay 3 Población, Sta. Magdalena, Sorsogon 4709</a:t>
          </a:r>
          <a:endParaRPr lang="en-US" sz="1050">
            <a:solidFill>
              <a:schemeClr val="dk1"/>
            </a:solidFill>
            <a:effectLst/>
            <a:latin typeface="Century Gothic" pitchFamily="34" charset="0"/>
            <a:ea typeface="+mn-ea"/>
            <a:cs typeface="+mn-cs"/>
          </a:endParaRPr>
        </a:p>
        <a:p>
          <a:pPr algn="ctr"/>
          <a:r>
            <a:rPr lang="en-PH" sz="105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bacmagdalena.19@gmail.com/</a:t>
          </a:r>
          <a:r>
            <a:rPr lang="en-PH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PH" sz="105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www.stamagdalena.gov.ph</a:t>
          </a:r>
          <a:r>
            <a:rPr lang="en-PH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  <xdr:twoCellAnchor editAs="oneCell">
    <xdr:from>
      <xdr:col>11</xdr:col>
      <xdr:colOff>820420</xdr:colOff>
      <xdr:row>0</xdr:row>
      <xdr:rowOff>71438</xdr:rowOff>
    </xdr:from>
    <xdr:to>
      <xdr:col>13</xdr:col>
      <xdr:colOff>443155</xdr:colOff>
      <xdr:row>3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3A2FE8-D116-49A7-8993-412BDC77B19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98020" y="71438"/>
          <a:ext cx="1672515" cy="60102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619124</xdr:colOff>
      <xdr:row>0</xdr:row>
      <xdr:rowOff>59531</xdr:rowOff>
    </xdr:from>
    <xdr:to>
      <xdr:col>1</xdr:col>
      <xdr:colOff>1702593</xdr:colOff>
      <xdr:row>3</xdr:row>
      <xdr:rowOff>382587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F8BF91D-24E7-43E1-85C8-CA4F0605148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4" y="59531"/>
          <a:ext cx="1083469" cy="90979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cer\Downloads\Copy%20of%20spp%202025%20(1).xlsx" TargetMode="External"/><Relationship Id="rId1" Type="http://schemas.openxmlformats.org/officeDocument/2006/relationships/externalLinkPath" Target="Copy%20of%20spp%202025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st "/>
      <sheetName val="2nd "/>
      <sheetName val="3rd"/>
      <sheetName val="4th"/>
      <sheetName val="TALLY"/>
      <sheetName val="POPCOM"/>
      <sheetName val="MO."/>
      <sheetName val="FDPP LICENSE"/>
      <sheetName val="MO-BAC"/>
      <sheetName val="SB"/>
      <sheetName val="SB SEC"/>
      <sheetName val="GAD"/>
      <sheetName val="VICE MAYOR"/>
      <sheetName val="PESO"/>
      <sheetName val="MHO"/>
      <sheetName val="MSWDO"/>
      <sheetName val="MBO"/>
      <sheetName val="MCR"/>
      <sheetName val="MDRRMO"/>
      <sheetName val="SEF"/>
      <sheetName val="MTCAO"/>
      <sheetName val="ASSESSOR"/>
      <sheetName val="MTO"/>
      <sheetName val="ACCOUNTING"/>
      <sheetName val="IAS"/>
      <sheetName val="MPDC"/>
      <sheetName val="MEO. "/>
      <sheetName val="HRMO"/>
      <sheetName val="MENRO"/>
      <sheetName val="AGRI"/>
      <sheetName val="EEDM"/>
      <sheetName val="GSO"/>
      <sheetName val="SMWWS"/>
      <sheetName val="7K KADUNUNGAN"/>
      <sheetName val="BFP"/>
      <sheetName val=" SPP Summary"/>
      <sheetName val="Sheet1"/>
      <sheetName val="Sheet7"/>
    </sheetNames>
    <sheetDataSet>
      <sheetData sheetId="0"/>
      <sheetData sheetId="1"/>
      <sheetData sheetId="2"/>
      <sheetData sheetId="3"/>
      <sheetData sheetId="4"/>
      <sheetData sheetId="5">
        <row r="24">
          <cell r="K24">
            <v>0</v>
          </cell>
        </row>
      </sheetData>
      <sheetData sheetId="6">
        <row r="15">
          <cell r="K15">
            <v>300000</v>
          </cell>
        </row>
      </sheetData>
      <sheetData sheetId="7"/>
      <sheetData sheetId="8">
        <row r="15">
          <cell r="K15">
            <v>0</v>
          </cell>
        </row>
      </sheetData>
      <sheetData sheetId="9">
        <row r="20">
          <cell r="K20">
            <v>100000</v>
          </cell>
        </row>
      </sheetData>
      <sheetData sheetId="10">
        <row r="15">
          <cell r="K15">
            <v>0</v>
          </cell>
        </row>
      </sheetData>
      <sheetData sheetId="11">
        <row r="16">
          <cell r="K16">
            <v>0</v>
          </cell>
        </row>
      </sheetData>
      <sheetData sheetId="12">
        <row r="15">
          <cell r="K15">
            <v>0</v>
          </cell>
        </row>
      </sheetData>
      <sheetData sheetId="13">
        <row r="16">
          <cell r="K16">
            <v>0</v>
          </cell>
        </row>
      </sheetData>
      <sheetData sheetId="14">
        <row r="17">
          <cell r="K17">
            <v>951365.55</v>
          </cell>
        </row>
      </sheetData>
      <sheetData sheetId="15">
        <row r="20">
          <cell r="K20">
            <v>261000</v>
          </cell>
        </row>
      </sheetData>
      <sheetData sheetId="16">
        <row r="16">
          <cell r="K16">
            <v>0</v>
          </cell>
        </row>
      </sheetData>
      <sheetData sheetId="17">
        <row r="16">
          <cell r="K16">
            <v>45000</v>
          </cell>
        </row>
      </sheetData>
      <sheetData sheetId="18">
        <row r="17">
          <cell r="K17">
            <v>0</v>
          </cell>
        </row>
      </sheetData>
      <sheetData sheetId="19">
        <row r="30">
          <cell r="K30">
            <v>630125</v>
          </cell>
        </row>
      </sheetData>
      <sheetData sheetId="20">
        <row r="17">
          <cell r="K17">
            <v>0</v>
          </cell>
        </row>
      </sheetData>
      <sheetData sheetId="21">
        <row r="16">
          <cell r="K16">
            <v>0</v>
          </cell>
        </row>
      </sheetData>
      <sheetData sheetId="22">
        <row r="18">
          <cell r="K18">
            <v>0</v>
          </cell>
        </row>
      </sheetData>
      <sheetData sheetId="23">
        <row r="18">
          <cell r="K18">
            <v>0</v>
          </cell>
        </row>
      </sheetData>
      <sheetData sheetId="24">
        <row r="18">
          <cell r="K18">
            <v>0</v>
          </cell>
        </row>
      </sheetData>
      <sheetData sheetId="25">
        <row r="18">
          <cell r="K18">
            <v>0</v>
          </cell>
        </row>
      </sheetData>
      <sheetData sheetId="26">
        <row r="17">
          <cell r="K17">
            <v>8113117.2300000004</v>
          </cell>
        </row>
      </sheetData>
      <sheetData sheetId="27">
        <row r="15">
          <cell r="K15">
            <v>0</v>
          </cell>
        </row>
      </sheetData>
      <sheetData sheetId="28">
        <row r="18">
          <cell r="K18">
            <v>0</v>
          </cell>
        </row>
      </sheetData>
      <sheetData sheetId="29">
        <row r="17">
          <cell r="K17">
            <v>0</v>
          </cell>
        </row>
      </sheetData>
      <sheetData sheetId="30"/>
      <sheetData sheetId="31"/>
      <sheetData sheetId="32">
        <row r="19">
          <cell r="K19">
            <v>380000.4</v>
          </cell>
        </row>
      </sheetData>
      <sheetData sheetId="33">
        <row r="19">
          <cell r="K19">
            <v>599969</v>
          </cell>
        </row>
      </sheetData>
      <sheetData sheetId="34">
        <row r="19">
          <cell r="K19">
            <v>65782.570000000007</v>
          </cell>
        </row>
      </sheetData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F8711-449E-4F69-9817-01F53980B6D1}">
  <sheetPr>
    <pageSetUpPr fitToPage="1"/>
  </sheetPr>
  <dimension ref="A1:F44"/>
  <sheetViews>
    <sheetView tabSelected="1" topLeftCell="A21" workbookViewId="0">
      <selection activeCell="D43" sqref="D43:E43"/>
    </sheetView>
  </sheetViews>
  <sheetFormatPr defaultRowHeight="14.4" x14ac:dyDescent="0.3"/>
  <cols>
    <col min="1" max="1" width="20.109375" style="189" customWidth="1"/>
    <col min="2" max="2" width="24.6640625" style="189" customWidth="1"/>
    <col min="3" max="3" width="21" style="189" customWidth="1"/>
    <col min="4" max="4" width="23.6640625" style="189" customWidth="1"/>
    <col min="5" max="5" width="27.33203125" style="189" customWidth="1"/>
    <col min="6" max="6" width="8.88671875" style="189" customWidth="1"/>
  </cols>
  <sheetData>
    <row r="1" spans="1:5" x14ac:dyDescent="0.3">
      <c r="A1" s="187" t="s">
        <v>94</v>
      </c>
      <c r="B1" s="188"/>
      <c r="C1" s="188"/>
      <c r="D1" s="188"/>
      <c r="E1" s="188"/>
    </row>
    <row r="2" spans="1:5" x14ac:dyDescent="0.3">
      <c r="A2" s="190"/>
      <c r="B2" s="188"/>
      <c r="C2" s="188"/>
      <c r="D2" s="188"/>
      <c r="E2" s="188"/>
    </row>
    <row r="3" spans="1:5" x14ac:dyDescent="0.3">
      <c r="A3" s="191" t="s">
        <v>95</v>
      </c>
      <c r="B3" s="191"/>
      <c r="C3" s="191"/>
      <c r="D3" s="191"/>
      <c r="E3" s="191"/>
    </row>
    <row r="4" spans="1:5" x14ac:dyDescent="0.3">
      <c r="A4" s="192"/>
      <c r="B4" s="192"/>
      <c r="C4" s="192"/>
      <c r="D4" s="192"/>
      <c r="E4" s="192"/>
    </row>
    <row r="5" spans="1:5" x14ac:dyDescent="0.3">
      <c r="A5" s="193" t="s">
        <v>96</v>
      </c>
      <c r="B5" s="194" t="s">
        <v>97</v>
      </c>
      <c r="D5" s="195" t="s">
        <v>98</v>
      </c>
      <c r="E5" s="196">
        <v>2025</v>
      </c>
    </row>
    <row r="6" spans="1:5" x14ac:dyDescent="0.3">
      <c r="A6" s="195" t="s">
        <v>99</v>
      </c>
      <c r="B6" s="197" t="s">
        <v>100</v>
      </c>
      <c r="C6" s="198"/>
      <c r="D6" s="199"/>
      <c r="E6" s="199"/>
    </row>
    <row r="7" spans="1:5" x14ac:dyDescent="0.3">
      <c r="A7" s="195" t="s">
        <v>101</v>
      </c>
      <c r="B7" s="200" t="s">
        <v>102</v>
      </c>
    </row>
    <row r="8" spans="1:5" x14ac:dyDescent="0.3">
      <c r="A8" s="201"/>
    </row>
    <row r="9" spans="1:5" x14ac:dyDescent="0.3">
      <c r="A9" s="202" t="s">
        <v>103</v>
      </c>
      <c r="B9" s="203"/>
      <c r="C9" s="203"/>
      <c r="D9" s="203"/>
      <c r="E9" s="204"/>
    </row>
    <row r="10" spans="1:5" x14ac:dyDescent="0.3">
      <c r="A10" s="205"/>
      <c r="B10" s="206"/>
      <c r="C10" s="206"/>
      <c r="D10" s="206"/>
      <c r="E10" s="207"/>
    </row>
    <row r="11" spans="1:5" x14ac:dyDescent="0.3">
      <c r="A11" s="208" t="s">
        <v>104</v>
      </c>
      <c r="B11" s="209"/>
      <c r="C11" s="208" t="s">
        <v>105</v>
      </c>
      <c r="D11" s="209"/>
      <c r="E11" s="210" t="s">
        <v>106</v>
      </c>
    </row>
    <row r="12" spans="1:5" x14ac:dyDescent="0.3">
      <c r="A12" s="211" t="s">
        <v>107</v>
      </c>
      <c r="B12" s="212"/>
      <c r="C12" s="211" t="s">
        <v>108</v>
      </c>
      <c r="D12" s="212"/>
      <c r="E12" s="213">
        <f>[1]POPCOM!K24</f>
        <v>0</v>
      </c>
    </row>
    <row r="13" spans="1:5" x14ac:dyDescent="0.3">
      <c r="A13" s="211" t="s">
        <v>109</v>
      </c>
      <c r="B13" s="212"/>
      <c r="C13" s="211" t="s">
        <v>110</v>
      </c>
      <c r="D13" s="212"/>
      <c r="E13" s="213">
        <f>[1]MO.!K15</f>
        <v>300000</v>
      </c>
    </row>
    <row r="14" spans="1:5" x14ac:dyDescent="0.3">
      <c r="A14" s="211" t="s">
        <v>111</v>
      </c>
      <c r="B14" s="212"/>
      <c r="C14" s="211" t="s">
        <v>112</v>
      </c>
      <c r="D14" s="212"/>
      <c r="E14" s="213">
        <f>[1]SB!K20</f>
        <v>100000</v>
      </c>
    </row>
    <row r="15" spans="1:5" x14ac:dyDescent="0.3">
      <c r="A15" s="211" t="s">
        <v>113</v>
      </c>
      <c r="B15" s="212"/>
      <c r="C15" s="211" t="s">
        <v>114</v>
      </c>
      <c r="D15" s="212"/>
      <c r="E15" s="213">
        <f>[1]MHO!K17</f>
        <v>951365.55</v>
      </c>
    </row>
    <row r="16" spans="1:5" x14ac:dyDescent="0.3">
      <c r="A16" s="211" t="s">
        <v>115</v>
      </c>
      <c r="B16" s="212"/>
      <c r="C16" s="211" t="s">
        <v>116</v>
      </c>
      <c r="D16" s="212"/>
      <c r="E16" s="213">
        <f>[1]MCR!K16</f>
        <v>45000</v>
      </c>
    </row>
    <row r="17" spans="1:5" x14ac:dyDescent="0.3">
      <c r="A17" s="211" t="s">
        <v>117</v>
      </c>
      <c r="B17" s="212"/>
      <c r="C17" s="211" t="s">
        <v>118</v>
      </c>
      <c r="D17" s="212"/>
      <c r="E17" s="213">
        <f>[1]MDRRMO!K17</f>
        <v>0</v>
      </c>
    </row>
    <row r="18" spans="1:5" x14ac:dyDescent="0.3">
      <c r="A18" s="211" t="s">
        <v>119</v>
      </c>
      <c r="B18" s="212"/>
      <c r="C18" s="211" t="s">
        <v>120</v>
      </c>
      <c r="D18" s="212"/>
      <c r="E18" s="213">
        <f>'[1]MEO. '!K17</f>
        <v>8113117.2300000004</v>
      </c>
    </row>
    <row r="19" spans="1:5" x14ac:dyDescent="0.3">
      <c r="A19" s="211" t="s">
        <v>121</v>
      </c>
      <c r="B19" s="212"/>
      <c r="C19" s="211" t="s">
        <v>122</v>
      </c>
      <c r="D19" s="212"/>
      <c r="E19" s="213">
        <f>[1]SMWWS!K19</f>
        <v>380000.4</v>
      </c>
    </row>
    <row r="20" spans="1:5" x14ac:dyDescent="0.3">
      <c r="A20" s="214" t="s">
        <v>123</v>
      </c>
      <c r="B20" s="212"/>
      <c r="C20" s="214" t="str">
        <f>C14</f>
        <v>NORBIE F. FORTE</v>
      </c>
      <c r="D20" s="212"/>
      <c r="E20" s="213">
        <f>'[1]VICE MAYOR'!K15</f>
        <v>0</v>
      </c>
    </row>
    <row r="21" spans="1:5" x14ac:dyDescent="0.3">
      <c r="A21" s="214" t="s">
        <v>124</v>
      </c>
      <c r="B21" s="212"/>
      <c r="C21" s="214" t="s">
        <v>125</v>
      </c>
      <c r="D21" s="212"/>
      <c r="E21" s="213">
        <f>[1]MSWDO!K20</f>
        <v>261000</v>
      </c>
    </row>
    <row r="22" spans="1:5" x14ac:dyDescent="0.3">
      <c r="A22" s="211" t="s">
        <v>126</v>
      </c>
      <c r="B22" s="212"/>
      <c r="C22" s="211" t="s">
        <v>127</v>
      </c>
      <c r="D22" s="212"/>
      <c r="E22" s="213">
        <f>[1]SEF!K30</f>
        <v>630125</v>
      </c>
    </row>
    <row r="23" spans="1:5" x14ac:dyDescent="0.3">
      <c r="A23" s="214" t="s">
        <v>128</v>
      </c>
      <c r="B23" s="212"/>
      <c r="C23" s="214" t="s">
        <v>129</v>
      </c>
      <c r="D23" s="212"/>
      <c r="E23" s="213">
        <f>[1]MTCAO!K17</f>
        <v>0</v>
      </c>
    </row>
    <row r="24" spans="1:5" x14ac:dyDescent="0.3">
      <c r="A24" s="214" t="s">
        <v>130</v>
      </c>
      <c r="B24" s="212"/>
      <c r="C24" s="214" t="s">
        <v>131</v>
      </c>
      <c r="D24" s="212"/>
      <c r="E24" s="213">
        <f>[1]MTO!K18</f>
        <v>0</v>
      </c>
    </row>
    <row r="25" spans="1:5" x14ac:dyDescent="0.3">
      <c r="A25" s="214" t="s">
        <v>132</v>
      </c>
      <c r="B25" s="212"/>
      <c r="C25" s="214" t="s">
        <v>133</v>
      </c>
      <c r="D25" s="212"/>
      <c r="E25" s="213">
        <f>[1]ACCOUNTING!K18</f>
        <v>0</v>
      </c>
    </row>
    <row r="26" spans="1:5" x14ac:dyDescent="0.3">
      <c r="A26" s="211" t="s">
        <v>134</v>
      </c>
      <c r="B26" s="212"/>
      <c r="C26" s="211" t="s">
        <v>135</v>
      </c>
      <c r="D26" s="212"/>
      <c r="E26" s="213">
        <f>'[1]MO-BAC'!K15</f>
        <v>0</v>
      </c>
    </row>
    <row r="27" spans="1:5" x14ac:dyDescent="0.3">
      <c r="A27" s="211" t="s">
        <v>136</v>
      </c>
      <c r="B27" s="212"/>
      <c r="C27" s="211" t="s">
        <v>137</v>
      </c>
      <c r="D27" s="212"/>
      <c r="E27" s="213">
        <f>[1]PESO!K16</f>
        <v>0</v>
      </c>
    </row>
    <row r="28" spans="1:5" x14ac:dyDescent="0.3">
      <c r="A28" s="211" t="s">
        <v>138</v>
      </c>
      <c r="B28" s="212"/>
      <c r="C28" s="211" t="s">
        <v>122</v>
      </c>
      <c r="D28" s="212"/>
      <c r="E28" s="213">
        <f>[1]IAS!K18</f>
        <v>0</v>
      </c>
    </row>
    <row r="29" spans="1:5" x14ac:dyDescent="0.3">
      <c r="A29" s="211" t="s">
        <v>139</v>
      </c>
      <c r="B29" s="212"/>
      <c r="C29" s="211" t="s">
        <v>140</v>
      </c>
      <c r="D29" s="212"/>
      <c r="E29" s="213">
        <f>'[1]SB SEC'!K15</f>
        <v>0</v>
      </c>
    </row>
    <row r="30" spans="1:5" x14ac:dyDescent="0.3">
      <c r="A30" s="211" t="s">
        <v>141</v>
      </c>
      <c r="B30" s="212"/>
      <c r="C30" s="211" t="s">
        <v>135</v>
      </c>
      <c r="D30" s="212"/>
      <c r="E30" s="213">
        <f>[1]ASSESSOR!K16</f>
        <v>0</v>
      </c>
    </row>
    <row r="31" spans="1:5" x14ac:dyDescent="0.3">
      <c r="A31" s="211" t="s">
        <v>142</v>
      </c>
      <c r="B31" s="212"/>
      <c r="C31" s="211" t="s">
        <v>143</v>
      </c>
      <c r="D31" s="212"/>
      <c r="E31" s="213">
        <f>[1]MBO!K16</f>
        <v>0</v>
      </c>
    </row>
    <row r="32" spans="1:5" x14ac:dyDescent="0.3">
      <c r="A32" s="211" t="s">
        <v>144</v>
      </c>
      <c r="B32" s="212"/>
      <c r="C32" s="211" t="s">
        <v>145</v>
      </c>
      <c r="D32" s="212"/>
      <c r="E32" s="213">
        <f>[1]MPDC!K18</f>
        <v>0</v>
      </c>
    </row>
    <row r="33" spans="1:5" x14ac:dyDescent="0.3">
      <c r="A33" s="211" t="s">
        <v>146</v>
      </c>
      <c r="B33" s="212"/>
      <c r="C33" s="211" t="s">
        <v>147</v>
      </c>
      <c r="D33" s="212"/>
      <c r="E33" s="213">
        <f>[1]HRMO!K15</f>
        <v>0</v>
      </c>
    </row>
    <row r="34" spans="1:5" x14ac:dyDescent="0.3">
      <c r="A34" s="211" t="s">
        <v>148</v>
      </c>
      <c r="B34" s="212"/>
      <c r="C34" s="211" t="s">
        <v>149</v>
      </c>
      <c r="D34" s="212"/>
      <c r="E34" s="213">
        <f>[1]MENRO!K18</f>
        <v>0</v>
      </c>
    </row>
    <row r="35" spans="1:5" x14ac:dyDescent="0.3">
      <c r="A35" s="211" t="s">
        <v>150</v>
      </c>
      <c r="B35" s="212"/>
      <c r="C35" s="211" t="s">
        <v>151</v>
      </c>
      <c r="D35" s="212"/>
      <c r="E35" s="213">
        <f>[1]AGRI!K17</f>
        <v>0</v>
      </c>
    </row>
    <row r="36" spans="1:5" x14ac:dyDescent="0.3">
      <c r="A36" s="211" t="s">
        <v>152</v>
      </c>
      <c r="B36" s="212"/>
      <c r="C36" s="211" t="s">
        <v>153</v>
      </c>
      <c r="D36" s="212"/>
      <c r="E36" s="213">
        <f>[1]GAD!K16</f>
        <v>0</v>
      </c>
    </row>
    <row r="37" spans="1:5" x14ac:dyDescent="0.3">
      <c r="A37" s="211" t="s">
        <v>154</v>
      </c>
      <c r="B37" s="212"/>
      <c r="C37" s="211" t="s">
        <v>155</v>
      </c>
      <c r="D37" s="212"/>
      <c r="E37" s="213">
        <f>'[1]7K KADUNUNGAN'!K19</f>
        <v>599969</v>
      </c>
    </row>
    <row r="38" spans="1:5" x14ac:dyDescent="0.3">
      <c r="A38" s="211" t="s">
        <v>156</v>
      </c>
      <c r="B38" s="212"/>
      <c r="C38" s="211" t="s">
        <v>157</v>
      </c>
      <c r="D38" s="212"/>
      <c r="E38" s="213">
        <f>[1]BFP!K19</f>
        <v>65782.570000000007</v>
      </c>
    </row>
    <row r="39" spans="1:5" x14ac:dyDescent="0.3">
      <c r="A39" s="214"/>
      <c r="B39" s="212"/>
      <c r="C39" s="215" t="s">
        <v>83</v>
      </c>
      <c r="D39" s="216"/>
      <c r="E39" s="217">
        <f>SUM(E12:E38)</f>
        <v>11446359.750000002</v>
      </c>
    </row>
    <row r="40" spans="1:5" x14ac:dyDescent="0.3">
      <c r="A40" s="218"/>
      <c r="B40" s="218"/>
      <c r="C40" s="218"/>
      <c r="D40" s="218"/>
      <c r="E40" s="218"/>
    </row>
    <row r="41" spans="1:5" x14ac:dyDescent="0.3">
      <c r="A41" s="189" t="s">
        <v>158</v>
      </c>
      <c r="D41" s="219" t="s">
        <v>159</v>
      </c>
      <c r="E41" s="219"/>
    </row>
    <row r="43" spans="1:5" x14ac:dyDescent="0.3">
      <c r="A43" s="220" t="s">
        <v>88</v>
      </c>
      <c r="B43" s="220"/>
      <c r="C43" s="201"/>
      <c r="D43" s="220" t="s">
        <v>90</v>
      </c>
      <c r="E43" s="220"/>
    </row>
    <row r="44" spans="1:5" x14ac:dyDescent="0.3">
      <c r="A44" s="221" t="s">
        <v>160</v>
      </c>
      <c r="B44" s="221"/>
      <c r="D44" s="221" t="s">
        <v>161</v>
      </c>
      <c r="E44" s="221"/>
    </row>
  </sheetData>
  <sheetProtection formatCells="0" formatColumns="0" formatRows="0" insertColumns="0" insertRows="0" insertHyperlinks="0" deleteColumns="0" deleteRows="0" sort="0" autoFilter="0" pivotTables="0"/>
  <mergeCells count="65">
    <mergeCell ref="D41:E41"/>
    <mergeCell ref="A43:B43"/>
    <mergeCell ref="D43:E43"/>
    <mergeCell ref="A44:B44"/>
    <mergeCell ref="D44:E44"/>
    <mergeCell ref="A37:B37"/>
    <mergeCell ref="C37:D37"/>
    <mergeCell ref="A38:B38"/>
    <mergeCell ref="C38:D38"/>
    <mergeCell ref="A39:B39"/>
    <mergeCell ref="C39:D39"/>
    <mergeCell ref="A34:B34"/>
    <mergeCell ref="C34:D34"/>
    <mergeCell ref="A35:B35"/>
    <mergeCell ref="C35:D35"/>
    <mergeCell ref="A36:B36"/>
    <mergeCell ref="C36:D36"/>
    <mergeCell ref="A31:B31"/>
    <mergeCell ref="C31:D31"/>
    <mergeCell ref="A32:B32"/>
    <mergeCell ref="C32:D32"/>
    <mergeCell ref="A33:B33"/>
    <mergeCell ref="C33:D33"/>
    <mergeCell ref="A28:B28"/>
    <mergeCell ref="C28:D28"/>
    <mergeCell ref="A29:B29"/>
    <mergeCell ref="C29:D29"/>
    <mergeCell ref="A30:B30"/>
    <mergeCell ref="C30:D30"/>
    <mergeCell ref="A25:B25"/>
    <mergeCell ref="C25:D25"/>
    <mergeCell ref="A26:B26"/>
    <mergeCell ref="C26:D26"/>
    <mergeCell ref="A27:B27"/>
    <mergeCell ref="C27:D27"/>
    <mergeCell ref="A22:B22"/>
    <mergeCell ref="C22:D22"/>
    <mergeCell ref="A23:B23"/>
    <mergeCell ref="C23:D23"/>
    <mergeCell ref="A24:B24"/>
    <mergeCell ref="C24:D24"/>
    <mergeCell ref="A19:B19"/>
    <mergeCell ref="C19:D1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13:B13"/>
    <mergeCell ref="C13:D13"/>
    <mergeCell ref="A14:B14"/>
    <mergeCell ref="C14:D14"/>
    <mergeCell ref="A15:B15"/>
    <mergeCell ref="C15:D15"/>
    <mergeCell ref="A3:E3"/>
    <mergeCell ref="A9:E10"/>
    <mergeCell ref="A11:B11"/>
    <mergeCell ref="C11:D11"/>
    <mergeCell ref="A12:B12"/>
    <mergeCell ref="C12:D12"/>
  </mergeCells>
  <pageMargins left="0.7" right="0.7" top="0.75" bottom="0.75" header="0.3" footer="0.3"/>
  <pageSetup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1BB94-7014-48AE-BFE2-F8A1B502D7F2}">
  <sheetPr>
    <pageSetUpPr fitToPage="1"/>
  </sheetPr>
  <dimension ref="A1:W87"/>
  <sheetViews>
    <sheetView view="pageBreakPreview" topLeftCell="A63" zoomScale="70" zoomScaleNormal="70" zoomScaleSheetLayoutView="70" workbookViewId="0">
      <selection activeCell="L79" sqref="L79:N79"/>
    </sheetView>
  </sheetViews>
  <sheetFormatPr defaultColWidth="9.109375" defaultRowHeight="13.8" x14ac:dyDescent="0.25"/>
  <cols>
    <col min="1" max="1" width="7" style="3" customWidth="1"/>
    <col min="2" max="2" width="48.109375" style="6" customWidth="1"/>
    <col min="3" max="3" width="12" style="7" customWidth="1"/>
    <col min="4" max="4" width="12.109375" style="8" customWidth="1"/>
    <col min="5" max="5" width="10.5546875" style="8" bestFit="1" customWidth="1"/>
    <col min="6" max="8" width="9.109375" style="8"/>
    <col min="9" max="9" width="16.44140625" style="7" customWidth="1"/>
    <col min="10" max="10" width="17.88671875" style="8" bestFit="1" customWidth="1"/>
    <col min="11" max="11" width="13" style="8" bestFit="1" customWidth="1"/>
    <col min="12" max="12" width="14.33203125" style="8" customWidth="1"/>
    <col min="13" max="13" width="15.5546875" style="8" customWidth="1"/>
    <col min="14" max="14" width="16.109375" style="3" customWidth="1"/>
    <col min="15" max="15" width="15.6640625" style="3" bestFit="1" customWidth="1"/>
    <col min="16" max="16" width="9.109375" style="3"/>
    <col min="17" max="17" width="13.33203125" style="3" bestFit="1" customWidth="1"/>
    <col min="18" max="19" width="9.109375" style="3"/>
    <col min="20" max="23" width="15.88671875" style="3" customWidth="1"/>
    <col min="24" max="16384" width="9.109375" style="3"/>
  </cols>
  <sheetData>
    <row r="1" spans="1:14" ht="12" customHeight="1" x14ac:dyDescent="0.25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1"/>
      <c r="N1" s="1"/>
    </row>
    <row r="2" spans="1:14" ht="16.5" customHeight="1" x14ac:dyDescent="0.25">
      <c r="A2" s="4"/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4"/>
      <c r="N2" s="4"/>
    </row>
    <row r="3" spans="1:14" ht="18" customHeight="1" x14ac:dyDescent="0.25">
      <c r="A3" s="4"/>
      <c r="B3" s="4"/>
      <c r="C3" s="4"/>
      <c r="D3" s="4"/>
      <c r="E3" s="4"/>
      <c r="F3" s="4"/>
      <c r="G3" s="4"/>
      <c r="H3" s="4"/>
      <c r="I3" s="4"/>
      <c r="J3" s="5"/>
      <c r="K3" s="5"/>
      <c r="L3" s="5"/>
      <c r="M3" s="4"/>
      <c r="N3" s="4"/>
    </row>
    <row r="4" spans="1:14" ht="31.5" customHeight="1" x14ac:dyDescent="0.25">
      <c r="L4" s="7"/>
    </row>
    <row r="5" spans="1:14" ht="22.5" customHeight="1" x14ac:dyDescent="0.25">
      <c r="D5" s="9" t="s">
        <v>0</v>
      </c>
      <c r="E5" s="9"/>
      <c r="F5" s="9"/>
      <c r="G5" s="9"/>
      <c r="H5" s="9"/>
      <c r="I5" s="9"/>
      <c r="J5" s="9"/>
      <c r="L5" s="7"/>
    </row>
    <row r="6" spans="1:14" ht="18" customHeight="1" thickBot="1" x14ac:dyDescent="0.3">
      <c r="A6" s="10" t="s">
        <v>1</v>
      </c>
      <c r="C6" s="8"/>
      <c r="D6" s="11"/>
      <c r="E6" s="11"/>
      <c r="F6" s="11"/>
      <c r="G6" s="11"/>
      <c r="H6" s="11"/>
      <c r="I6" s="11"/>
      <c r="J6" s="11"/>
      <c r="K6" s="12"/>
      <c r="L6" s="7"/>
    </row>
    <row r="7" spans="1:14" ht="18" customHeight="1" x14ac:dyDescent="0.25">
      <c r="A7" s="13" t="s">
        <v>2</v>
      </c>
      <c r="B7" s="14" t="s">
        <v>3</v>
      </c>
      <c r="C7" s="15" t="s">
        <v>4</v>
      </c>
      <c r="D7" s="15" t="s">
        <v>5</v>
      </c>
      <c r="E7" s="16" t="s">
        <v>6</v>
      </c>
      <c r="F7" s="16"/>
      <c r="G7" s="16"/>
      <c r="H7" s="16"/>
      <c r="I7" s="15" t="s">
        <v>7</v>
      </c>
      <c r="J7" s="17" t="s">
        <v>8</v>
      </c>
      <c r="K7" s="17"/>
      <c r="L7" s="17"/>
      <c r="M7" s="15"/>
      <c r="N7" s="18" t="s">
        <v>9</v>
      </c>
    </row>
    <row r="8" spans="1:14" ht="24.9" customHeight="1" thickBot="1" x14ac:dyDescent="0.35">
      <c r="A8" s="19"/>
      <c r="B8" s="20"/>
      <c r="C8" s="21"/>
      <c r="D8" s="21"/>
      <c r="E8" s="22" t="s">
        <v>10</v>
      </c>
      <c r="F8" s="22" t="s">
        <v>11</v>
      </c>
      <c r="G8" s="22" t="s">
        <v>12</v>
      </c>
      <c r="H8" s="22" t="s">
        <v>13</v>
      </c>
      <c r="I8" s="21"/>
      <c r="J8" s="23" t="s">
        <v>14</v>
      </c>
      <c r="K8" s="23" t="s">
        <v>15</v>
      </c>
      <c r="L8" s="24" t="s">
        <v>16</v>
      </c>
      <c r="M8" s="25" t="s">
        <v>17</v>
      </c>
      <c r="N8" s="26" t="s">
        <v>18</v>
      </c>
    </row>
    <row r="9" spans="1:14" ht="30" customHeight="1" x14ac:dyDescent="0.25">
      <c r="A9" s="27"/>
      <c r="B9" s="28" t="s">
        <v>19</v>
      </c>
      <c r="C9" s="29" t="s">
        <v>20</v>
      </c>
      <c r="D9" s="30" t="s">
        <v>21</v>
      </c>
      <c r="E9" s="31"/>
      <c r="F9" s="31"/>
      <c r="G9" s="31"/>
      <c r="H9" s="31"/>
      <c r="I9" s="32" t="s">
        <v>22</v>
      </c>
      <c r="J9" s="33">
        <v>37002</v>
      </c>
      <c r="K9" s="34"/>
      <c r="L9" s="33">
        <v>37002</v>
      </c>
      <c r="M9" s="35"/>
      <c r="N9" s="36"/>
    </row>
    <row r="10" spans="1:14" ht="30" customHeight="1" x14ac:dyDescent="0.25">
      <c r="A10" s="37"/>
      <c r="B10" s="38" t="s">
        <v>23</v>
      </c>
      <c r="C10" s="39" t="s">
        <v>20</v>
      </c>
      <c r="D10" s="40" t="s">
        <v>21</v>
      </c>
      <c r="E10" s="41"/>
      <c r="F10" s="41"/>
      <c r="G10" s="41"/>
      <c r="H10" s="41"/>
      <c r="I10" s="42" t="s">
        <v>22</v>
      </c>
      <c r="J10" s="43">
        <v>4500</v>
      </c>
      <c r="K10" s="44"/>
      <c r="L10" s="43">
        <v>4500</v>
      </c>
      <c r="M10" s="45"/>
      <c r="N10" s="46"/>
    </row>
    <row r="11" spans="1:14" ht="30" customHeight="1" x14ac:dyDescent="0.25">
      <c r="A11" s="37"/>
      <c r="B11" s="38" t="s">
        <v>24</v>
      </c>
      <c r="C11" s="39" t="s">
        <v>20</v>
      </c>
      <c r="D11" s="39" t="s">
        <v>21</v>
      </c>
      <c r="E11" s="41"/>
      <c r="F11" s="41"/>
      <c r="G11" s="41"/>
      <c r="H11" s="41"/>
      <c r="I11" s="42" t="s">
        <v>22</v>
      </c>
      <c r="J11" s="43">
        <v>8306</v>
      </c>
      <c r="K11" s="44"/>
      <c r="L11" s="43">
        <v>8306</v>
      </c>
      <c r="M11" s="45"/>
      <c r="N11" s="46"/>
    </row>
    <row r="12" spans="1:14" ht="30" customHeight="1" x14ac:dyDescent="0.25">
      <c r="A12" s="37"/>
      <c r="B12" s="38" t="s">
        <v>25</v>
      </c>
      <c r="C12" s="40" t="s">
        <v>20</v>
      </c>
      <c r="D12" s="40" t="s">
        <v>21</v>
      </c>
      <c r="E12" s="41"/>
      <c r="F12" s="41"/>
      <c r="G12" s="41"/>
      <c r="H12" s="41"/>
      <c r="I12" s="42" t="s">
        <v>22</v>
      </c>
      <c r="J12" s="43">
        <v>30400</v>
      </c>
      <c r="K12" s="44"/>
      <c r="L12" s="43">
        <v>30400</v>
      </c>
      <c r="M12" s="45"/>
      <c r="N12" s="46"/>
    </row>
    <row r="13" spans="1:14" ht="30" customHeight="1" x14ac:dyDescent="0.25">
      <c r="A13" s="37"/>
      <c r="B13" s="38" t="s">
        <v>26</v>
      </c>
      <c r="C13" s="47" t="s">
        <v>27</v>
      </c>
      <c r="D13" s="47" t="s">
        <v>21</v>
      </c>
      <c r="E13" s="48"/>
      <c r="F13" s="48"/>
      <c r="G13" s="48"/>
      <c r="H13" s="48"/>
      <c r="I13" s="49" t="s">
        <v>28</v>
      </c>
      <c r="J13" s="50">
        <v>70000</v>
      </c>
      <c r="K13" s="51"/>
      <c r="L13" s="50"/>
      <c r="M13" s="45">
        <v>70000</v>
      </c>
      <c r="N13" s="46"/>
    </row>
    <row r="14" spans="1:14" ht="30" customHeight="1" x14ac:dyDescent="0.25">
      <c r="A14" s="37"/>
      <c r="B14" s="38" t="s">
        <v>29</v>
      </c>
      <c r="C14" s="52" t="s">
        <v>30</v>
      </c>
      <c r="D14" s="47" t="s">
        <v>31</v>
      </c>
      <c r="E14" s="48"/>
      <c r="F14" s="48"/>
      <c r="G14" s="48"/>
      <c r="H14" s="48"/>
      <c r="I14" s="49" t="s">
        <v>22</v>
      </c>
      <c r="J14" s="50">
        <v>599969</v>
      </c>
      <c r="K14" s="51"/>
      <c r="L14" s="50">
        <v>599969</v>
      </c>
      <c r="M14" s="45"/>
      <c r="N14" s="53"/>
    </row>
    <row r="15" spans="1:14" ht="30" customHeight="1" thickBot="1" x14ac:dyDescent="0.3">
      <c r="A15" s="54"/>
      <c r="B15" s="55" t="s">
        <v>32</v>
      </c>
      <c r="C15" s="56" t="s">
        <v>33</v>
      </c>
      <c r="D15" s="56" t="s">
        <v>21</v>
      </c>
      <c r="E15" s="57"/>
      <c r="F15" s="57"/>
      <c r="G15" s="57"/>
      <c r="H15" s="57"/>
      <c r="I15" s="58" t="s">
        <v>22</v>
      </c>
      <c r="J15" s="59">
        <v>20571.150000000001</v>
      </c>
      <c r="K15" s="60"/>
      <c r="L15" s="59"/>
      <c r="M15" s="61">
        <v>20571.150000000001</v>
      </c>
      <c r="N15" s="62"/>
    </row>
    <row r="16" spans="1:14" ht="18" customHeight="1" thickBot="1" x14ac:dyDescent="0.3">
      <c r="A16" s="63"/>
      <c r="B16" s="64"/>
      <c r="C16" s="65"/>
      <c r="D16" s="65"/>
      <c r="E16" s="65"/>
      <c r="F16" s="65"/>
      <c r="G16" s="65"/>
      <c r="H16" s="65"/>
      <c r="I16" s="65"/>
      <c r="J16" s="66">
        <f>SUM(J9:J15)</f>
        <v>770748.15</v>
      </c>
      <c r="K16" s="66">
        <f>SUM(K9:K15)</f>
        <v>0</v>
      </c>
      <c r="L16" s="66">
        <f>SUM(L9:L15)</f>
        <v>680177</v>
      </c>
      <c r="M16" s="66">
        <f>SUM(M9:M15)</f>
        <v>90571.15</v>
      </c>
      <c r="N16" s="67"/>
    </row>
    <row r="17" spans="1:14" ht="18" customHeight="1" x14ac:dyDescent="0.25">
      <c r="C17" s="8"/>
      <c r="I17" s="8"/>
      <c r="J17" s="68"/>
      <c r="K17" s="68"/>
      <c r="L17" s="68"/>
      <c r="M17" s="68"/>
      <c r="N17" s="8"/>
    </row>
    <row r="18" spans="1:14" ht="18" customHeight="1" thickBot="1" x14ac:dyDescent="0.3">
      <c r="A18" s="10" t="s">
        <v>34</v>
      </c>
      <c r="C18" s="8"/>
      <c r="D18" s="11"/>
      <c r="E18" s="11"/>
      <c r="F18" s="11"/>
      <c r="G18" s="11"/>
      <c r="H18" s="11"/>
      <c r="I18" s="11"/>
      <c r="J18" s="11"/>
      <c r="K18" s="12"/>
      <c r="L18" s="7"/>
    </row>
    <row r="19" spans="1:14" ht="18" customHeight="1" x14ac:dyDescent="0.25">
      <c r="A19" s="13" t="s">
        <v>2</v>
      </c>
      <c r="B19" s="14" t="s">
        <v>3</v>
      </c>
      <c r="C19" s="15" t="s">
        <v>4</v>
      </c>
      <c r="D19" s="15" t="s">
        <v>5</v>
      </c>
      <c r="E19" s="16" t="s">
        <v>6</v>
      </c>
      <c r="F19" s="16"/>
      <c r="G19" s="16"/>
      <c r="H19" s="16"/>
      <c r="I19" s="15" t="s">
        <v>7</v>
      </c>
      <c r="J19" s="17" t="s">
        <v>8</v>
      </c>
      <c r="K19" s="17"/>
      <c r="L19" s="17"/>
      <c r="M19" s="15"/>
      <c r="N19" s="18" t="s">
        <v>9</v>
      </c>
    </row>
    <row r="20" spans="1:14" ht="24.9" customHeight="1" thickBot="1" x14ac:dyDescent="0.35">
      <c r="A20" s="19"/>
      <c r="B20" s="20"/>
      <c r="C20" s="21"/>
      <c r="D20" s="21"/>
      <c r="E20" s="22" t="s">
        <v>10</v>
      </c>
      <c r="F20" s="22" t="s">
        <v>11</v>
      </c>
      <c r="G20" s="22" t="s">
        <v>12</v>
      </c>
      <c r="H20" s="22" t="s">
        <v>13</v>
      </c>
      <c r="I20" s="21"/>
      <c r="J20" s="23" t="s">
        <v>14</v>
      </c>
      <c r="K20" s="23" t="s">
        <v>15</v>
      </c>
      <c r="L20" s="24" t="s">
        <v>16</v>
      </c>
      <c r="M20" s="25" t="s">
        <v>17</v>
      </c>
      <c r="N20" s="26" t="s">
        <v>18</v>
      </c>
    </row>
    <row r="21" spans="1:14" ht="31.5" customHeight="1" x14ac:dyDescent="0.25">
      <c r="A21" s="69"/>
      <c r="B21" s="70" t="s">
        <v>35</v>
      </c>
      <c r="C21" s="71" t="s">
        <v>20</v>
      </c>
      <c r="D21" s="71" t="s">
        <v>21</v>
      </c>
      <c r="E21" s="72"/>
      <c r="F21" s="72"/>
      <c r="G21" s="72"/>
      <c r="H21" s="72"/>
      <c r="I21" s="73" t="s">
        <v>22</v>
      </c>
      <c r="J21" s="74">
        <v>6804</v>
      </c>
      <c r="K21" s="75"/>
      <c r="L21" s="74">
        <v>6804</v>
      </c>
      <c r="M21" s="76"/>
      <c r="N21" s="77"/>
    </row>
    <row r="22" spans="1:14" ht="28.5" customHeight="1" x14ac:dyDescent="0.25">
      <c r="A22" s="78"/>
      <c r="B22" s="79" t="s">
        <v>36</v>
      </c>
      <c r="C22" s="80" t="s">
        <v>27</v>
      </c>
      <c r="D22" s="80" t="s">
        <v>21</v>
      </c>
      <c r="E22" s="81"/>
      <c r="F22" s="81"/>
      <c r="G22" s="81"/>
      <c r="H22" s="81"/>
      <c r="I22" s="82" t="s">
        <v>28</v>
      </c>
      <c r="J22" s="83">
        <v>30000</v>
      </c>
      <c r="K22" s="84"/>
      <c r="L22" s="83"/>
      <c r="M22" s="85">
        <v>30000</v>
      </c>
      <c r="N22" s="86"/>
    </row>
    <row r="23" spans="1:14" ht="31.2" customHeight="1" x14ac:dyDescent="0.25">
      <c r="A23" s="87"/>
      <c r="B23" s="88" t="s">
        <v>37</v>
      </c>
      <c r="C23" s="89" t="s">
        <v>38</v>
      </c>
      <c r="D23" s="89" t="s">
        <v>21</v>
      </c>
      <c r="E23" s="48"/>
      <c r="F23" s="48"/>
      <c r="G23" s="48"/>
      <c r="H23" s="48"/>
      <c r="I23" s="89" t="s">
        <v>39</v>
      </c>
      <c r="J23" s="50">
        <v>35000</v>
      </c>
      <c r="K23" s="51"/>
      <c r="L23" s="50"/>
      <c r="M23" s="45">
        <v>35000</v>
      </c>
      <c r="N23" s="90"/>
    </row>
    <row r="24" spans="1:14" ht="15" customHeight="1" x14ac:dyDescent="0.25">
      <c r="A24" s="87"/>
      <c r="B24" s="88" t="s">
        <v>40</v>
      </c>
      <c r="C24" s="89" t="s">
        <v>38</v>
      </c>
      <c r="D24" s="89" t="s">
        <v>21</v>
      </c>
      <c r="E24" s="48"/>
      <c r="F24" s="48"/>
      <c r="G24" s="48"/>
      <c r="H24" s="48"/>
      <c r="I24" s="89" t="s">
        <v>39</v>
      </c>
      <c r="J24" s="50">
        <v>70000</v>
      </c>
      <c r="K24" s="51"/>
      <c r="L24" s="50"/>
      <c r="M24" s="45">
        <v>70000</v>
      </c>
      <c r="N24" s="90"/>
    </row>
    <row r="25" spans="1:14" ht="31.2" customHeight="1" x14ac:dyDescent="0.25">
      <c r="A25" s="87"/>
      <c r="B25" s="88" t="s">
        <v>41</v>
      </c>
      <c r="C25" s="89" t="s">
        <v>38</v>
      </c>
      <c r="D25" s="89" t="s">
        <v>21</v>
      </c>
      <c r="E25" s="48"/>
      <c r="F25" s="48"/>
      <c r="G25" s="48"/>
      <c r="H25" s="48"/>
      <c r="I25" s="89" t="s">
        <v>39</v>
      </c>
      <c r="J25" s="50">
        <v>25000</v>
      </c>
      <c r="K25" s="51"/>
      <c r="L25" s="50"/>
      <c r="M25" s="45">
        <v>25000</v>
      </c>
      <c r="N25" s="90"/>
    </row>
    <row r="26" spans="1:14" ht="48.6" customHeight="1" x14ac:dyDescent="0.25">
      <c r="A26" s="87"/>
      <c r="B26" s="88" t="s">
        <v>42</v>
      </c>
      <c r="C26" s="89" t="s">
        <v>38</v>
      </c>
      <c r="D26" s="89" t="s">
        <v>21</v>
      </c>
      <c r="E26" s="48"/>
      <c r="F26" s="48"/>
      <c r="G26" s="48"/>
      <c r="H26" s="48"/>
      <c r="I26" s="89" t="s">
        <v>39</v>
      </c>
      <c r="J26" s="50">
        <v>34625</v>
      </c>
      <c r="K26" s="51"/>
      <c r="L26" s="50"/>
      <c r="M26" s="45">
        <v>34625</v>
      </c>
      <c r="N26" s="90"/>
    </row>
    <row r="27" spans="1:14" ht="34.200000000000003" customHeight="1" thickBot="1" x14ac:dyDescent="0.35">
      <c r="A27" s="54"/>
      <c r="B27" s="55" t="s">
        <v>35</v>
      </c>
      <c r="C27" s="91" t="s">
        <v>20</v>
      </c>
      <c r="D27" s="91" t="s">
        <v>21</v>
      </c>
      <c r="E27" s="92"/>
      <c r="F27" s="92"/>
      <c r="G27" s="92"/>
      <c r="H27" s="92"/>
      <c r="I27" s="93" t="s">
        <v>22</v>
      </c>
      <c r="J27" s="94">
        <v>292988.40000000002</v>
      </c>
      <c r="K27" s="95"/>
      <c r="L27" s="94">
        <v>292988.40000000002</v>
      </c>
      <c r="M27" s="96"/>
      <c r="N27" s="97"/>
    </row>
    <row r="28" spans="1:14" ht="18" customHeight="1" thickBot="1" x14ac:dyDescent="0.3">
      <c r="A28" s="63"/>
      <c r="B28" s="64"/>
      <c r="C28" s="65"/>
      <c r="D28" s="65"/>
      <c r="E28" s="65"/>
      <c r="F28" s="65"/>
      <c r="G28" s="65"/>
      <c r="H28" s="65"/>
      <c r="I28" s="65"/>
      <c r="J28" s="66">
        <f>K28+L28+M28</f>
        <v>494417.4</v>
      </c>
      <c r="K28" s="66">
        <f>SUM(K21:K27)</f>
        <v>0</v>
      </c>
      <c r="L28" s="66">
        <f>SUM(L21:L27)</f>
        <v>299792.40000000002</v>
      </c>
      <c r="M28" s="66">
        <f>SUM(M21:M27)</f>
        <v>194625</v>
      </c>
      <c r="N28" s="67"/>
    </row>
    <row r="29" spans="1:14" ht="18" customHeight="1" x14ac:dyDescent="0.25">
      <c r="C29" s="8"/>
      <c r="I29" s="8"/>
      <c r="J29" s="68"/>
      <c r="K29" s="68"/>
      <c r="L29" s="68"/>
      <c r="M29" s="68"/>
      <c r="N29" s="8"/>
    </row>
    <row r="30" spans="1:14" ht="18" customHeight="1" thickBot="1" x14ac:dyDescent="0.3">
      <c r="A30" s="10" t="s">
        <v>43</v>
      </c>
      <c r="D30" s="9"/>
      <c r="E30" s="9"/>
      <c r="F30" s="9"/>
      <c r="G30" s="9"/>
      <c r="H30" s="9"/>
      <c r="I30" s="9"/>
      <c r="J30" s="9"/>
      <c r="K30" s="12"/>
      <c r="L30" s="7"/>
    </row>
    <row r="31" spans="1:14" ht="18" customHeight="1" x14ac:dyDescent="0.3">
      <c r="A31" s="13" t="s">
        <v>2</v>
      </c>
      <c r="B31" s="14" t="s">
        <v>3</v>
      </c>
      <c r="C31" s="15" t="s">
        <v>4</v>
      </c>
      <c r="D31" s="98" t="s">
        <v>5</v>
      </c>
      <c r="E31" s="99" t="s">
        <v>6</v>
      </c>
      <c r="F31" s="99"/>
      <c r="G31" s="99"/>
      <c r="H31" s="99"/>
      <c r="I31" s="15" t="s">
        <v>7</v>
      </c>
      <c r="J31" s="100" t="s">
        <v>8</v>
      </c>
      <c r="K31" s="100"/>
      <c r="L31" s="100"/>
      <c r="M31" s="98"/>
      <c r="N31" s="18" t="s">
        <v>9</v>
      </c>
    </row>
    <row r="32" spans="1:14" ht="24.9" customHeight="1" thickBot="1" x14ac:dyDescent="0.35">
      <c r="A32" s="19"/>
      <c r="B32" s="20"/>
      <c r="C32" s="21"/>
      <c r="D32" s="101"/>
      <c r="E32" s="22" t="s">
        <v>10</v>
      </c>
      <c r="F32" s="22" t="s">
        <v>11</v>
      </c>
      <c r="G32" s="22" t="s">
        <v>12</v>
      </c>
      <c r="H32" s="22" t="s">
        <v>13</v>
      </c>
      <c r="I32" s="21"/>
      <c r="J32" s="22" t="s">
        <v>14</v>
      </c>
      <c r="K32" s="22" t="s">
        <v>15</v>
      </c>
      <c r="L32" s="102" t="s">
        <v>16</v>
      </c>
      <c r="M32" s="103" t="s">
        <v>17</v>
      </c>
      <c r="N32" s="26" t="s">
        <v>18</v>
      </c>
    </row>
    <row r="33" spans="1:23" ht="42" customHeight="1" x14ac:dyDescent="0.25">
      <c r="A33" s="69"/>
      <c r="B33" s="104" t="s">
        <v>44</v>
      </c>
      <c r="C33" s="105" t="s">
        <v>45</v>
      </c>
      <c r="D33" s="106" t="s">
        <v>31</v>
      </c>
      <c r="E33" s="105"/>
      <c r="F33" s="105"/>
      <c r="G33" s="105"/>
      <c r="H33" s="105"/>
      <c r="I33" s="105" t="s">
        <v>22</v>
      </c>
      <c r="J33" s="107">
        <v>300000</v>
      </c>
      <c r="K33" s="108"/>
      <c r="L33" s="107">
        <v>300000</v>
      </c>
      <c r="M33" s="76"/>
      <c r="N33" s="109"/>
    </row>
    <row r="34" spans="1:23" ht="19.5" customHeight="1" x14ac:dyDescent="0.25">
      <c r="A34" s="37"/>
      <c r="B34" s="110" t="s">
        <v>46</v>
      </c>
      <c r="C34" s="89" t="s">
        <v>38</v>
      </c>
      <c r="D34" s="89" t="s">
        <v>21</v>
      </c>
      <c r="E34" s="111"/>
      <c r="F34" s="111"/>
      <c r="G34" s="41"/>
      <c r="H34" s="41"/>
      <c r="I34" s="89" t="s">
        <v>39</v>
      </c>
      <c r="J34" s="43">
        <v>43520</v>
      </c>
      <c r="K34" s="44"/>
      <c r="L34" s="43"/>
      <c r="M34" s="112">
        <v>43520</v>
      </c>
      <c r="N34" s="46"/>
    </row>
    <row r="35" spans="1:23" ht="32.4" customHeight="1" x14ac:dyDescent="0.25">
      <c r="A35" s="37"/>
      <c r="B35" s="110" t="s">
        <v>47</v>
      </c>
      <c r="C35" s="89" t="s">
        <v>38</v>
      </c>
      <c r="D35" s="89" t="s">
        <v>21</v>
      </c>
      <c r="E35" s="111"/>
      <c r="F35" s="111"/>
      <c r="G35" s="41"/>
      <c r="H35" s="41"/>
      <c r="I35" s="89" t="s">
        <v>39</v>
      </c>
      <c r="J35" s="43">
        <v>7140</v>
      </c>
      <c r="K35" s="44"/>
      <c r="L35" s="43"/>
      <c r="M35" s="112">
        <v>7140</v>
      </c>
      <c r="N35" s="46"/>
    </row>
    <row r="36" spans="1:23" ht="28.5" customHeight="1" x14ac:dyDescent="0.25">
      <c r="A36" s="37"/>
      <c r="B36" s="113" t="s">
        <v>48</v>
      </c>
      <c r="C36" s="89" t="s">
        <v>38</v>
      </c>
      <c r="D36" s="89" t="s">
        <v>21</v>
      </c>
      <c r="E36" s="114"/>
      <c r="F36" s="114"/>
      <c r="G36" s="114"/>
      <c r="H36" s="114"/>
      <c r="I36" s="89" t="s">
        <v>39</v>
      </c>
      <c r="J36" s="115">
        <v>9340</v>
      </c>
      <c r="K36" s="114"/>
      <c r="L36" s="43">
        <v>9340</v>
      </c>
      <c r="M36" s="43"/>
      <c r="N36" s="46"/>
    </row>
    <row r="37" spans="1:23" ht="18.75" customHeight="1" x14ac:dyDescent="0.25">
      <c r="A37" s="37"/>
      <c r="B37" s="113" t="s">
        <v>49</v>
      </c>
      <c r="C37" s="89" t="s">
        <v>50</v>
      </c>
      <c r="D37" s="89" t="s">
        <v>21</v>
      </c>
      <c r="E37" s="114"/>
      <c r="F37" s="114"/>
      <c r="G37" s="114"/>
      <c r="H37" s="114"/>
      <c r="I37" s="89" t="s">
        <v>22</v>
      </c>
      <c r="J37" s="115">
        <v>45000</v>
      </c>
      <c r="K37" s="114"/>
      <c r="L37" s="43"/>
      <c r="M37" s="43">
        <v>45000</v>
      </c>
      <c r="N37" s="46"/>
    </row>
    <row r="38" spans="1:23" ht="28.5" customHeight="1" x14ac:dyDescent="0.25">
      <c r="A38" s="37"/>
      <c r="B38" s="113" t="s">
        <v>51</v>
      </c>
      <c r="C38" s="89" t="s">
        <v>38</v>
      </c>
      <c r="D38" s="89" t="s">
        <v>31</v>
      </c>
      <c r="E38" s="114"/>
      <c r="F38" s="114"/>
      <c r="G38" s="114"/>
      <c r="H38" s="114"/>
      <c r="I38" s="89" t="s">
        <v>39</v>
      </c>
      <c r="J38" s="115">
        <v>70000</v>
      </c>
      <c r="K38" s="114"/>
      <c r="L38" s="43"/>
      <c r="M38" s="115">
        <v>70000</v>
      </c>
      <c r="N38" s="46"/>
    </row>
    <row r="39" spans="1:23" ht="30" customHeight="1" x14ac:dyDescent="0.25">
      <c r="A39" s="37"/>
      <c r="B39" s="113" t="s">
        <v>52</v>
      </c>
      <c r="C39" s="89" t="s">
        <v>38</v>
      </c>
      <c r="D39" s="89" t="s">
        <v>31</v>
      </c>
      <c r="E39" s="114"/>
      <c r="F39" s="114"/>
      <c r="G39" s="114"/>
      <c r="H39" s="114"/>
      <c r="I39" s="89" t="s">
        <v>39</v>
      </c>
      <c r="J39" s="115">
        <v>25000</v>
      </c>
      <c r="K39" s="114"/>
      <c r="L39" s="43"/>
      <c r="M39" s="115">
        <v>25000</v>
      </c>
      <c r="N39" s="46"/>
    </row>
    <row r="40" spans="1:23" ht="18" customHeight="1" x14ac:dyDescent="0.25">
      <c r="A40" s="37"/>
      <c r="B40" s="113" t="s">
        <v>53</v>
      </c>
      <c r="C40" s="89" t="s">
        <v>38</v>
      </c>
      <c r="D40" s="89" t="s">
        <v>31</v>
      </c>
      <c r="E40" s="114"/>
      <c r="F40" s="114"/>
      <c r="G40" s="114"/>
      <c r="H40" s="114"/>
      <c r="I40" s="89" t="s">
        <v>39</v>
      </c>
      <c r="J40" s="115">
        <v>35000</v>
      </c>
      <c r="K40" s="114"/>
      <c r="L40" s="43"/>
      <c r="M40" s="115">
        <v>35000</v>
      </c>
      <c r="N40" s="46"/>
    </row>
    <row r="41" spans="1:23" ht="30" customHeight="1" x14ac:dyDescent="0.25">
      <c r="A41" s="37"/>
      <c r="B41" s="113" t="s">
        <v>54</v>
      </c>
      <c r="C41" s="89" t="s">
        <v>38</v>
      </c>
      <c r="D41" s="89" t="s">
        <v>31</v>
      </c>
      <c r="E41" s="114"/>
      <c r="F41" s="114"/>
      <c r="G41" s="114"/>
      <c r="H41" s="114"/>
      <c r="I41" s="89" t="s">
        <v>39</v>
      </c>
      <c r="J41" s="115">
        <v>50000</v>
      </c>
      <c r="K41" s="114"/>
      <c r="L41" s="43"/>
      <c r="M41" s="115">
        <v>50000</v>
      </c>
      <c r="N41" s="46"/>
    </row>
    <row r="42" spans="1:23" ht="23.25" customHeight="1" x14ac:dyDescent="0.25">
      <c r="A42" s="37"/>
      <c r="B42" s="113" t="s">
        <v>55</v>
      </c>
      <c r="C42" s="89" t="s">
        <v>38</v>
      </c>
      <c r="D42" s="89" t="s">
        <v>31</v>
      </c>
      <c r="E42" s="114"/>
      <c r="F42" s="114"/>
      <c r="G42" s="114"/>
      <c r="H42" s="114"/>
      <c r="I42" s="89" t="s">
        <v>39</v>
      </c>
      <c r="J42" s="115">
        <v>35000</v>
      </c>
      <c r="K42" s="114"/>
      <c r="L42" s="43"/>
      <c r="M42" s="115">
        <v>35000</v>
      </c>
      <c r="N42" s="46"/>
    </row>
    <row r="43" spans="1:23" ht="31.5" customHeight="1" x14ac:dyDescent="0.25">
      <c r="A43" s="37"/>
      <c r="B43" s="113" t="s">
        <v>56</v>
      </c>
      <c r="C43" s="89" t="s">
        <v>57</v>
      </c>
      <c r="D43" s="89" t="s">
        <v>31</v>
      </c>
      <c r="E43" s="114"/>
      <c r="F43" s="114"/>
      <c r="G43" s="114"/>
      <c r="H43" s="114"/>
      <c r="I43" s="89" t="s">
        <v>22</v>
      </c>
      <c r="J43" s="115">
        <v>261000</v>
      </c>
      <c r="K43" s="114"/>
      <c r="L43" s="43">
        <v>261000</v>
      </c>
      <c r="M43" s="43"/>
      <c r="N43" s="46"/>
    </row>
    <row r="44" spans="1:23" ht="24" customHeight="1" x14ac:dyDescent="0.25">
      <c r="A44" s="37"/>
      <c r="B44" s="113" t="s">
        <v>58</v>
      </c>
      <c r="C44" s="89" t="s">
        <v>59</v>
      </c>
      <c r="D44" s="89" t="s">
        <v>21</v>
      </c>
      <c r="E44" s="114"/>
      <c r="F44" s="114"/>
      <c r="G44" s="114"/>
      <c r="H44" s="114"/>
      <c r="I44" s="89" t="s">
        <v>22</v>
      </c>
      <c r="J44" s="115">
        <v>24400</v>
      </c>
      <c r="K44" s="114"/>
      <c r="L44" s="43">
        <v>24400</v>
      </c>
      <c r="M44" s="43"/>
      <c r="N44" s="46"/>
    </row>
    <row r="45" spans="1:23" ht="30" customHeight="1" x14ac:dyDescent="0.25">
      <c r="A45" s="37"/>
      <c r="B45" s="113" t="s">
        <v>60</v>
      </c>
      <c r="C45" s="116" t="s">
        <v>59</v>
      </c>
      <c r="D45" s="116" t="s">
        <v>31</v>
      </c>
      <c r="E45" s="114"/>
      <c r="F45" s="114"/>
      <c r="G45" s="114"/>
      <c r="H45" s="114"/>
      <c r="I45" s="116" t="s">
        <v>22</v>
      </c>
      <c r="J45" s="115">
        <v>498105.55</v>
      </c>
      <c r="K45" s="114"/>
      <c r="L45" s="117">
        <v>498105.55</v>
      </c>
      <c r="M45" s="117"/>
      <c r="N45" s="46"/>
    </row>
    <row r="46" spans="1:23" ht="34.799999999999997" customHeight="1" thickBot="1" x14ac:dyDescent="0.3">
      <c r="A46" s="54"/>
      <c r="B46" s="118" t="s">
        <v>61</v>
      </c>
      <c r="C46" s="119" t="s">
        <v>62</v>
      </c>
      <c r="D46" s="119" t="s">
        <v>63</v>
      </c>
      <c r="E46" s="120"/>
      <c r="F46" s="120"/>
      <c r="G46" s="120"/>
      <c r="H46" s="120"/>
      <c r="I46" s="119" t="s">
        <v>22</v>
      </c>
      <c r="J46" s="121">
        <v>4900000</v>
      </c>
      <c r="K46" s="120"/>
      <c r="L46" s="94"/>
      <c r="M46" s="94">
        <v>4900000</v>
      </c>
      <c r="N46" s="97"/>
      <c r="T46" s="122"/>
      <c r="W46" s="122"/>
    </row>
    <row r="47" spans="1:23" s="10" customFormat="1" ht="34.799999999999997" customHeight="1" thickBot="1" x14ac:dyDescent="0.3">
      <c r="A47" s="123"/>
      <c r="B47" s="124"/>
      <c r="C47" s="125"/>
      <c r="D47" s="125"/>
      <c r="E47" s="126"/>
      <c r="F47" s="126"/>
      <c r="G47" s="126"/>
      <c r="H47" s="126"/>
      <c r="I47" s="125"/>
      <c r="J47" s="127">
        <f>SUM(J33:J46)</f>
        <v>6303505.5499999998</v>
      </c>
      <c r="K47" s="126">
        <f>SUM(K33:K46)</f>
        <v>0</v>
      </c>
      <c r="L47" s="128">
        <f>SUM(L33:L46)</f>
        <v>1092845.55</v>
      </c>
      <c r="M47" s="128">
        <f>SUM(M33:M46)</f>
        <v>5210660</v>
      </c>
      <c r="N47" s="129"/>
      <c r="T47" s="130"/>
      <c r="W47" s="130"/>
    </row>
    <row r="48" spans="1:23" ht="18" customHeight="1" x14ac:dyDescent="0.25">
      <c r="J48" s="68"/>
      <c r="K48" s="68"/>
      <c r="L48" s="68"/>
      <c r="M48" s="68"/>
      <c r="N48" s="8"/>
      <c r="T48" s="122"/>
      <c r="W48" s="122"/>
    </row>
    <row r="49" spans="1:23" ht="18" customHeight="1" thickBot="1" x14ac:dyDescent="0.3">
      <c r="A49" s="10" t="s">
        <v>64</v>
      </c>
      <c r="D49" s="11"/>
      <c r="E49" s="11"/>
      <c r="F49" s="11"/>
      <c r="G49" s="11"/>
      <c r="H49" s="11"/>
      <c r="I49" s="11"/>
      <c r="J49" s="11"/>
      <c r="K49" s="12"/>
      <c r="L49" s="7"/>
    </row>
    <row r="50" spans="1:23" ht="18" customHeight="1" x14ac:dyDescent="0.3">
      <c r="A50" s="13" t="s">
        <v>2</v>
      </c>
      <c r="B50" s="14" t="s">
        <v>3</v>
      </c>
      <c r="C50" s="15" t="s">
        <v>4</v>
      </c>
      <c r="D50" s="98" t="s">
        <v>5</v>
      </c>
      <c r="E50" s="99" t="s">
        <v>6</v>
      </c>
      <c r="F50" s="99"/>
      <c r="G50" s="99"/>
      <c r="H50" s="99"/>
      <c r="I50" s="15" t="s">
        <v>7</v>
      </c>
      <c r="J50" s="100" t="s">
        <v>8</v>
      </c>
      <c r="K50" s="100"/>
      <c r="L50" s="100"/>
      <c r="M50" s="98"/>
      <c r="N50" s="18" t="s">
        <v>9</v>
      </c>
    </row>
    <row r="51" spans="1:23" ht="24.9" customHeight="1" thickBot="1" x14ac:dyDescent="0.35">
      <c r="A51" s="19"/>
      <c r="B51" s="20"/>
      <c r="C51" s="21"/>
      <c r="D51" s="101"/>
      <c r="E51" s="22" t="s">
        <v>10</v>
      </c>
      <c r="F51" s="22" t="s">
        <v>11</v>
      </c>
      <c r="G51" s="22" t="s">
        <v>12</v>
      </c>
      <c r="H51" s="22" t="s">
        <v>13</v>
      </c>
      <c r="I51" s="21"/>
      <c r="J51" s="22" t="s">
        <v>14</v>
      </c>
      <c r="K51" s="22" t="s">
        <v>15</v>
      </c>
      <c r="L51" s="102" t="s">
        <v>16</v>
      </c>
      <c r="M51" s="103" t="s">
        <v>17</v>
      </c>
      <c r="N51" s="26" t="s">
        <v>18</v>
      </c>
    </row>
    <row r="52" spans="1:23" ht="21.75" customHeight="1" x14ac:dyDescent="0.25">
      <c r="A52" s="69"/>
      <c r="B52" s="70" t="s">
        <v>65</v>
      </c>
      <c r="C52" s="131" t="s">
        <v>59</v>
      </c>
      <c r="D52" s="132" t="s">
        <v>63</v>
      </c>
      <c r="E52" s="133"/>
      <c r="F52" s="133"/>
      <c r="G52" s="72"/>
      <c r="H52" s="72"/>
      <c r="I52" s="106" t="s">
        <v>22</v>
      </c>
      <c r="J52" s="134">
        <v>187390</v>
      </c>
      <c r="K52" s="135"/>
      <c r="L52" s="136"/>
      <c r="M52" s="137">
        <v>187390</v>
      </c>
      <c r="N52" s="77"/>
      <c r="T52" s="122"/>
      <c r="W52" s="122"/>
    </row>
    <row r="53" spans="1:23" ht="19.5" customHeight="1" x14ac:dyDescent="0.25">
      <c r="A53" s="37"/>
      <c r="B53" s="138" t="s">
        <v>66</v>
      </c>
      <c r="C53" s="139" t="s">
        <v>59</v>
      </c>
      <c r="D53" s="140" t="s">
        <v>21</v>
      </c>
      <c r="E53" s="41"/>
      <c r="F53" s="41"/>
      <c r="G53" s="41"/>
      <c r="H53" s="41"/>
      <c r="I53" s="89" t="s">
        <v>22</v>
      </c>
      <c r="J53" s="141">
        <v>18600</v>
      </c>
      <c r="K53" s="44"/>
      <c r="L53" s="141"/>
      <c r="M53" s="112">
        <v>18600</v>
      </c>
      <c r="N53" s="46"/>
      <c r="T53" s="122"/>
      <c r="W53" s="122"/>
    </row>
    <row r="54" spans="1:23" ht="15.75" customHeight="1" x14ac:dyDescent="0.25">
      <c r="A54" s="37"/>
      <c r="B54" s="110" t="s">
        <v>67</v>
      </c>
      <c r="C54" s="89" t="s">
        <v>59</v>
      </c>
      <c r="D54" s="142" t="s">
        <v>21</v>
      </c>
      <c r="E54" s="41"/>
      <c r="F54" s="41"/>
      <c r="G54" s="41"/>
      <c r="H54" s="41"/>
      <c r="I54" s="89" t="s">
        <v>22</v>
      </c>
      <c r="J54" s="141">
        <v>46200</v>
      </c>
      <c r="K54" s="44"/>
      <c r="L54" s="141">
        <v>46200</v>
      </c>
      <c r="M54" s="112"/>
      <c r="N54" s="46"/>
      <c r="T54" s="122"/>
      <c r="W54" s="122"/>
    </row>
    <row r="55" spans="1:23" ht="15.75" customHeight="1" x14ac:dyDescent="0.25">
      <c r="A55" s="37"/>
      <c r="B55" s="110" t="s">
        <v>68</v>
      </c>
      <c r="C55" s="89" t="s">
        <v>38</v>
      </c>
      <c r="D55" s="142" t="s">
        <v>21</v>
      </c>
      <c r="E55" s="41"/>
      <c r="F55" s="41"/>
      <c r="G55" s="41"/>
      <c r="H55" s="41"/>
      <c r="I55" s="89" t="s">
        <v>39</v>
      </c>
      <c r="J55" s="141">
        <v>3000</v>
      </c>
      <c r="K55" s="44"/>
      <c r="L55" s="141"/>
      <c r="M55" s="112">
        <v>3000</v>
      </c>
      <c r="N55" s="46"/>
      <c r="T55" s="122"/>
      <c r="W55" s="122"/>
    </row>
    <row r="56" spans="1:23" ht="15.75" customHeight="1" x14ac:dyDescent="0.25">
      <c r="A56" s="37"/>
      <c r="B56" s="113" t="s">
        <v>69</v>
      </c>
      <c r="C56" s="89" t="s">
        <v>38</v>
      </c>
      <c r="D56" s="142" t="s">
        <v>21</v>
      </c>
      <c r="E56" s="44"/>
      <c r="F56" s="44"/>
      <c r="G56" s="44"/>
      <c r="H56" s="44"/>
      <c r="I56" s="89" t="s">
        <v>39</v>
      </c>
      <c r="J56" s="143">
        <v>1500</v>
      </c>
      <c r="K56" s="114"/>
      <c r="L56" s="144"/>
      <c r="M56" s="112">
        <v>1500</v>
      </c>
      <c r="N56" s="46"/>
      <c r="T56" s="122"/>
      <c r="W56" s="122"/>
    </row>
    <row r="57" spans="1:23" ht="15.75" customHeight="1" x14ac:dyDescent="0.25">
      <c r="A57" s="37"/>
      <c r="B57" s="113" t="s">
        <v>70</v>
      </c>
      <c r="C57" s="89" t="s">
        <v>38</v>
      </c>
      <c r="D57" s="142" t="s">
        <v>21</v>
      </c>
      <c r="E57" s="114"/>
      <c r="F57" s="114"/>
      <c r="G57" s="114"/>
      <c r="H57" s="114"/>
      <c r="I57" s="89" t="s">
        <v>39</v>
      </c>
      <c r="J57" s="143">
        <v>3000</v>
      </c>
      <c r="K57" s="114"/>
      <c r="L57" s="145"/>
      <c r="M57" s="112">
        <v>3000</v>
      </c>
      <c r="N57" s="46"/>
      <c r="T57" s="122"/>
      <c r="W57" s="122"/>
    </row>
    <row r="58" spans="1:23" ht="25.2" customHeight="1" x14ac:dyDescent="0.25">
      <c r="A58" s="37"/>
      <c r="B58" s="113" t="s">
        <v>71</v>
      </c>
      <c r="C58" s="89" t="s">
        <v>38</v>
      </c>
      <c r="D58" s="142" t="s">
        <v>21</v>
      </c>
      <c r="E58" s="114"/>
      <c r="F58" s="114"/>
      <c r="G58" s="114"/>
      <c r="H58" s="114"/>
      <c r="I58" s="89" t="s">
        <v>39</v>
      </c>
      <c r="J58" s="143">
        <v>1000</v>
      </c>
      <c r="K58" s="114"/>
      <c r="L58" s="145"/>
      <c r="M58" s="112">
        <v>1000</v>
      </c>
      <c r="N58" s="46"/>
      <c r="T58" s="122"/>
      <c r="W58" s="122"/>
    </row>
    <row r="59" spans="1:23" ht="25.2" customHeight="1" x14ac:dyDescent="0.25">
      <c r="A59" s="37"/>
      <c r="B59" s="113" t="s">
        <v>72</v>
      </c>
      <c r="C59" s="89" t="s">
        <v>38</v>
      </c>
      <c r="D59" s="142" t="s">
        <v>21</v>
      </c>
      <c r="E59" s="114"/>
      <c r="F59" s="114"/>
      <c r="G59" s="114"/>
      <c r="H59" s="114"/>
      <c r="I59" s="89" t="s">
        <v>39</v>
      </c>
      <c r="J59" s="143">
        <v>2000</v>
      </c>
      <c r="K59" s="114"/>
      <c r="L59" s="145">
        <v>2000</v>
      </c>
      <c r="M59" s="112"/>
      <c r="N59" s="46"/>
      <c r="T59" s="122"/>
      <c r="W59" s="122"/>
    </row>
    <row r="60" spans="1:23" ht="15.75" customHeight="1" x14ac:dyDescent="0.25">
      <c r="A60" s="37"/>
      <c r="B60" s="113" t="s">
        <v>73</v>
      </c>
      <c r="C60" s="89" t="s">
        <v>38</v>
      </c>
      <c r="D60" s="142" t="s">
        <v>21</v>
      </c>
      <c r="E60" s="114"/>
      <c r="F60" s="114"/>
      <c r="G60" s="114"/>
      <c r="H60" s="114"/>
      <c r="I60" s="89" t="s">
        <v>39</v>
      </c>
      <c r="J60" s="143">
        <v>15000</v>
      </c>
      <c r="K60" s="114"/>
      <c r="L60" s="145"/>
      <c r="M60" s="112">
        <v>15000</v>
      </c>
      <c r="N60" s="46"/>
      <c r="T60" s="122"/>
      <c r="W60" s="122"/>
    </row>
    <row r="61" spans="1:23" ht="15.75" customHeight="1" x14ac:dyDescent="0.25">
      <c r="A61" s="37"/>
      <c r="B61" s="113" t="s">
        <v>74</v>
      </c>
      <c r="C61" s="89" t="s">
        <v>38</v>
      </c>
      <c r="D61" s="142" t="s">
        <v>31</v>
      </c>
      <c r="E61" s="114"/>
      <c r="F61" s="114"/>
      <c r="G61" s="114"/>
      <c r="H61" s="114"/>
      <c r="I61" s="89" t="s">
        <v>39</v>
      </c>
      <c r="J61" s="143">
        <v>165000</v>
      </c>
      <c r="K61" s="114"/>
      <c r="L61" s="145"/>
      <c r="M61" s="112">
        <v>165000</v>
      </c>
      <c r="N61" s="46"/>
      <c r="T61" s="122"/>
      <c r="W61" s="122"/>
    </row>
    <row r="62" spans="1:23" ht="38.4" customHeight="1" x14ac:dyDescent="0.25">
      <c r="A62" s="37"/>
      <c r="B62" s="113" t="s">
        <v>75</v>
      </c>
      <c r="C62" s="89" t="s">
        <v>62</v>
      </c>
      <c r="D62" s="146" t="s">
        <v>31</v>
      </c>
      <c r="E62" s="114"/>
      <c r="F62" s="114"/>
      <c r="G62" s="114"/>
      <c r="H62" s="114"/>
      <c r="I62" s="89" t="s">
        <v>39</v>
      </c>
      <c r="J62" s="143">
        <v>290720</v>
      </c>
      <c r="K62" s="114"/>
      <c r="L62" s="145">
        <v>290720</v>
      </c>
      <c r="M62" s="112"/>
      <c r="N62" s="46"/>
      <c r="T62" s="122"/>
      <c r="W62" s="122"/>
    </row>
    <row r="63" spans="1:23" ht="39.6" customHeight="1" x14ac:dyDescent="0.25">
      <c r="A63" s="37"/>
      <c r="B63" s="113" t="s">
        <v>76</v>
      </c>
      <c r="C63" s="89" t="s">
        <v>77</v>
      </c>
      <c r="D63" s="147" t="s">
        <v>31</v>
      </c>
      <c r="E63" s="148"/>
      <c r="F63" s="148"/>
      <c r="G63" s="148"/>
      <c r="H63" s="148"/>
      <c r="I63" s="89" t="s">
        <v>22</v>
      </c>
      <c r="J63" s="149">
        <v>176670</v>
      </c>
      <c r="K63" s="148"/>
      <c r="L63" s="3"/>
      <c r="M63" s="150">
        <v>176670</v>
      </c>
      <c r="N63" s="46"/>
      <c r="T63" s="122"/>
      <c r="W63" s="122"/>
    </row>
    <row r="64" spans="1:23" ht="25.2" customHeight="1" x14ac:dyDescent="0.25">
      <c r="A64" s="78"/>
      <c r="B64" s="113" t="s">
        <v>78</v>
      </c>
      <c r="C64" s="116" t="s">
        <v>62</v>
      </c>
      <c r="D64" s="151" t="s">
        <v>31</v>
      </c>
      <c r="E64" s="148"/>
      <c r="F64" s="148"/>
      <c r="G64" s="148"/>
      <c r="H64" s="148"/>
      <c r="I64" s="116" t="s">
        <v>79</v>
      </c>
      <c r="J64" s="149">
        <v>336545</v>
      </c>
      <c r="K64" s="148"/>
      <c r="L64" s="150">
        <v>336545</v>
      </c>
      <c r="M64" s="152"/>
      <c r="N64" s="86"/>
      <c r="T64" s="122"/>
      <c r="W64" s="122"/>
    </row>
    <row r="65" spans="1:23" ht="48" customHeight="1" x14ac:dyDescent="0.25">
      <c r="A65" s="37"/>
      <c r="B65" s="113" t="s">
        <v>80</v>
      </c>
      <c r="C65" s="116" t="s">
        <v>33</v>
      </c>
      <c r="D65" s="151" t="s">
        <v>21</v>
      </c>
      <c r="E65" s="148"/>
      <c r="F65" s="148"/>
      <c r="G65" s="148"/>
      <c r="H65" s="148"/>
      <c r="I65" s="116" t="s">
        <v>22</v>
      </c>
      <c r="J65" s="149">
        <v>45211.42</v>
      </c>
      <c r="K65" s="148"/>
      <c r="L65" s="150"/>
      <c r="M65" s="112">
        <v>45211.42</v>
      </c>
      <c r="N65" s="46"/>
      <c r="T65" s="122"/>
      <c r="W65" s="122"/>
    </row>
    <row r="66" spans="1:23" ht="44.4" customHeight="1" thickBot="1" x14ac:dyDescent="0.3">
      <c r="A66" s="87"/>
      <c r="B66" s="153" t="s">
        <v>81</v>
      </c>
      <c r="C66" s="154" t="s">
        <v>62</v>
      </c>
      <c r="D66" s="155" t="s">
        <v>31</v>
      </c>
      <c r="E66" s="156"/>
      <c r="F66" s="156"/>
      <c r="G66" s="156"/>
      <c r="H66" s="156"/>
      <c r="I66" s="154" t="s">
        <v>79</v>
      </c>
      <c r="J66" s="157">
        <v>2585852.23</v>
      </c>
      <c r="K66" s="156"/>
      <c r="L66" s="3"/>
      <c r="M66" s="157">
        <v>2585852.23</v>
      </c>
      <c r="N66" s="90"/>
      <c r="T66" s="122"/>
      <c r="W66" s="122"/>
    </row>
    <row r="67" spans="1:23" ht="15.75" customHeight="1" thickBot="1" x14ac:dyDescent="0.3">
      <c r="A67" s="158"/>
      <c r="B67" s="159"/>
      <c r="C67" s="160"/>
      <c r="D67" s="161"/>
      <c r="E67" s="161"/>
      <c r="F67" s="161"/>
      <c r="G67" s="161"/>
      <c r="H67" s="161"/>
      <c r="I67" s="160"/>
      <c r="J67" s="162">
        <f>SUM(J52:J66)</f>
        <v>3877688.65</v>
      </c>
      <c r="K67" s="163">
        <f>SUM(K52:K55)</f>
        <v>0</v>
      </c>
      <c r="L67" s="163">
        <f>SUM(L52:L66)</f>
        <v>675465</v>
      </c>
      <c r="M67" s="162">
        <f>SUM(M52:M66)</f>
        <v>3202223.65</v>
      </c>
      <c r="N67" s="164"/>
      <c r="T67" s="122"/>
      <c r="W67" s="122"/>
    </row>
    <row r="68" spans="1:23" ht="18" customHeight="1" x14ac:dyDescent="0.25">
      <c r="A68" s="165"/>
      <c r="J68" s="166"/>
      <c r="K68" s="68"/>
      <c r="L68" s="68"/>
      <c r="M68" s="166"/>
      <c r="N68" s="167"/>
    </row>
    <row r="69" spans="1:23" ht="18" customHeight="1" x14ac:dyDescent="0.25">
      <c r="A69" s="165"/>
      <c r="I69" s="168" t="s">
        <v>82</v>
      </c>
      <c r="J69" s="169" t="s">
        <v>15</v>
      </c>
      <c r="K69" s="169" t="s">
        <v>16</v>
      </c>
      <c r="L69" s="169" t="s">
        <v>17</v>
      </c>
      <c r="M69" s="169" t="s">
        <v>83</v>
      </c>
      <c r="N69" s="167"/>
    </row>
    <row r="70" spans="1:23" ht="18" customHeight="1" x14ac:dyDescent="0.25">
      <c r="A70" s="165"/>
      <c r="I70" s="170">
        <v>1</v>
      </c>
      <c r="J70" s="171">
        <f>K16</f>
        <v>0</v>
      </c>
      <c r="K70" s="171">
        <f>L16</f>
        <v>680177</v>
      </c>
      <c r="L70" s="171">
        <f>M16</f>
        <v>90571.15</v>
      </c>
      <c r="M70" s="171">
        <f>L70+K70+J70</f>
        <v>770748.15</v>
      </c>
      <c r="N70" s="167"/>
    </row>
    <row r="71" spans="1:23" ht="18" customHeight="1" x14ac:dyDescent="0.25">
      <c r="A71" s="165"/>
      <c r="I71" s="170">
        <v>2</v>
      </c>
      <c r="J71" s="171">
        <f>K28</f>
        <v>0</v>
      </c>
      <c r="K71" s="171">
        <f>L28</f>
        <v>299792.40000000002</v>
      </c>
      <c r="L71" s="171">
        <f>M28</f>
        <v>194625</v>
      </c>
      <c r="M71" s="171">
        <f>L71+K71+J71</f>
        <v>494417.4</v>
      </c>
      <c r="N71" s="167"/>
    </row>
    <row r="72" spans="1:23" ht="18" customHeight="1" x14ac:dyDescent="0.25">
      <c r="A72" s="165"/>
      <c r="I72" s="170">
        <v>3</v>
      </c>
      <c r="J72" s="171">
        <f>K47</f>
        <v>0</v>
      </c>
      <c r="K72" s="171">
        <f>L47</f>
        <v>1092845.55</v>
      </c>
      <c r="L72" s="171">
        <f>M47</f>
        <v>5210660</v>
      </c>
      <c r="M72" s="171">
        <f>L72+K72+J72</f>
        <v>6303505.5499999998</v>
      </c>
      <c r="N72" s="167"/>
    </row>
    <row r="73" spans="1:23" ht="18" customHeight="1" x14ac:dyDescent="0.25">
      <c r="A73" s="165"/>
      <c r="I73" s="170">
        <v>4</v>
      </c>
      <c r="J73" s="171">
        <f>K67</f>
        <v>0</v>
      </c>
      <c r="K73" s="171">
        <f>L67</f>
        <v>675465</v>
      </c>
      <c r="L73" s="171">
        <f>M67</f>
        <v>3202223.65</v>
      </c>
      <c r="M73" s="171">
        <f>L73+K73+J73</f>
        <v>3877688.65</v>
      </c>
      <c r="N73" s="167"/>
    </row>
    <row r="74" spans="1:23" ht="18" customHeight="1" x14ac:dyDescent="0.25">
      <c r="A74" s="165"/>
      <c r="I74" s="170" t="s">
        <v>84</v>
      </c>
      <c r="J74" s="169">
        <f>J70+J71+J72+J73</f>
        <v>0</v>
      </c>
      <c r="K74" s="169">
        <f>K70+K71+K72+K73</f>
        <v>2748279.95</v>
      </c>
      <c r="L74" s="169">
        <f>L73+L72+L71+L70</f>
        <v>8698079.8000000007</v>
      </c>
      <c r="M74" s="169">
        <f>SUM(M70:M73)</f>
        <v>11446359.75</v>
      </c>
      <c r="N74" s="167"/>
    </row>
    <row r="75" spans="1:23" ht="18" customHeight="1" x14ac:dyDescent="0.25">
      <c r="A75" s="165"/>
      <c r="J75" s="166"/>
      <c r="K75" s="68"/>
      <c r="L75" s="68"/>
      <c r="M75" s="166"/>
      <c r="N75" s="167"/>
    </row>
    <row r="76" spans="1:23" ht="16.5" customHeight="1" x14ac:dyDescent="0.25">
      <c r="A76" s="165" t="s">
        <v>85</v>
      </c>
      <c r="E76" s="8" t="s">
        <v>86</v>
      </c>
      <c r="L76" s="8" t="s">
        <v>87</v>
      </c>
      <c r="N76" s="172"/>
    </row>
    <row r="77" spans="1:23" ht="16.5" customHeight="1" x14ac:dyDescent="0.25">
      <c r="A77" s="165"/>
      <c r="N77" s="172"/>
    </row>
    <row r="78" spans="1:23" ht="16.5" customHeight="1" x14ac:dyDescent="0.25">
      <c r="A78" s="165"/>
      <c r="N78" s="172"/>
      <c r="T78" s="122"/>
      <c r="W78" s="122"/>
    </row>
    <row r="79" spans="1:23" ht="18" customHeight="1" x14ac:dyDescent="0.25">
      <c r="A79" s="165"/>
      <c r="B79" s="173" t="s">
        <v>88</v>
      </c>
      <c r="C79" s="174"/>
      <c r="D79" s="175"/>
      <c r="E79" s="175"/>
      <c r="F79" s="175" t="s">
        <v>89</v>
      </c>
      <c r="G79" s="175"/>
      <c r="H79" s="175"/>
      <c r="I79" s="174"/>
      <c r="J79" s="175"/>
      <c r="K79" s="175"/>
      <c r="L79" s="176" t="s">
        <v>90</v>
      </c>
      <c r="M79" s="177"/>
      <c r="N79" s="178"/>
      <c r="T79" s="122"/>
      <c r="W79" s="122"/>
    </row>
    <row r="80" spans="1:23" ht="18" customHeight="1" x14ac:dyDescent="0.25">
      <c r="A80" s="165"/>
      <c r="B80" s="6" t="s">
        <v>91</v>
      </c>
      <c r="F80" s="8" t="s">
        <v>92</v>
      </c>
      <c r="L80" s="4" t="s">
        <v>93</v>
      </c>
      <c r="M80" s="4"/>
      <c r="N80" s="172"/>
    </row>
    <row r="81" spans="1:23" ht="18" customHeight="1" x14ac:dyDescent="0.25">
      <c r="A81" s="179"/>
      <c r="B81" s="180"/>
      <c r="C81" s="181"/>
      <c r="D81" s="182"/>
      <c r="E81" s="182"/>
      <c r="F81" s="182"/>
      <c r="G81" s="182"/>
      <c r="H81" s="182"/>
      <c r="I81" s="181"/>
      <c r="J81" s="182"/>
      <c r="K81" s="182"/>
      <c r="L81" s="182"/>
      <c r="M81" s="182"/>
      <c r="N81" s="183"/>
    </row>
    <row r="83" spans="1:23" x14ac:dyDescent="0.25">
      <c r="I83" s="184"/>
      <c r="J83" s="185"/>
      <c r="K83" s="186"/>
      <c r="L83" s="185"/>
    </row>
    <row r="84" spans="1:23" x14ac:dyDescent="0.25">
      <c r="I84" s="184"/>
      <c r="J84" s="185"/>
      <c r="K84" s="186"/>
      <c r="L84" s="185"/>
      <c r="M84" s="185"/>
    </row>
    <row r="85" spans="1:23" x14ac:dyDescent="0.25">
      <c r="I85" s="184"/>
      <c r="J85" s="185"/>
      <c r="K85" s="186"/>
      <c r="L85" s="185"/>
      <c r="M85" s="185"/>
    </row>
    <row r="86" spans="1:23" x14ac:dyDescent="0.25">
      <c r="I86" s="184"/>
      <c r="J86" s="185"/>
      <c r="K86" s="185"/>
      <c r="L86" s="185"/>
      <c r="M86" s="185"/>
    </row>
    <row r="87" spans="1:23" s="7" customFormat="1" x14ac:dyDescent="0.25">
      <c r="A87" s="3"/>
      <c r="B87" s="6"/>
      <c r="D87" s="8"/>
      <c r="E87" s="8"/>
      <c r="F87" s="8"/>
      <c r="G87" s="8"/>
      <c r="H87" s="8"/>
      <c r="J87" s="8"/>
      <c r="K87" s="8"/>
      <c r="L87" s="8"/>
      <c r="M87" s="8"/>
      <c r="N87" s="3"/>
      <c r="O87" s="3"/>
      <c r="P87" s="3"/>
      <c r="Q87" s="3"/>
      <c r="R87" s="3"/>
      <c r="S87" s="3"/>
      <c r="T87" s="3"/>
      <c r="U87" s="3"/>
      <c r="V87" s="3"/>
      <c r="W87" s="3"/>
    </row>
  </sheetData>
  <autoFilter ref="J51:J67" xr:uid="{00000000-0009-0000-0000-000004000000}"/>
  <mergeCells count="38">
    <mergeCell ref="L79:N79"/>
    <mergeCell ref="L80:M80"/>
    <mergeCell ref="D49:J49"/>
    <mergeCell ref="A50:A51"/>
    <mergeCell ref="B50:B51"/>
    <mergeCell ref="C50:C51"/>
    <mergeCell ref="D50:D51"/>
    <mergeCell ref="E50:H50"/>
    <mergeCell ref="I50:I51"/>
    <mergeCell ref="J50:M50"/>
    <mergeCell ref="D30:J30"/>
    <mergeCell ref="A31:A32"/>
    <mergeCell ref="B31:B32"/>
    <mergeCell ref="C31:C32"/>
    <mergeCell ref="D31:D32"/>
    <mergeCell ref="E31:H31"/>
    <mergeCell ref="I31:I32"/>
    <mergeCell ref="J31:M31"/>
    <mergeCell ref="I7:I8"/>
    <mergeCell ref="J7:M7"/>
    <mergeCell ref="D18:J18"/>
    <mergeCell ref="A19:A20"/>
    <mergeCell ref="B19:B20"/>
    <mergeCell ref="C19:C20"/>
    <mergeCell ref="D19:D20"/>
    <mergeCell ref="E19:H19"/>
    <mergeCell ref="I19:I20"/>
    <mergeCell ref="J19:M19"/>
    <mergeCell ref="A1:N1"/>
    <mergeCell ref="A2:N2"/>
    <mergeCell ref="A3:N3"/>
    <mergeCell ref="D5:J5"/>
    <mergeCell ref="D6:J6"/>
    <mergeCell ref="A7:A8"/>
    <mergeCell ref="B7:B8"/>
    <mergeCell ref="C7:C8"/>
    <mergeCell ref="D7:D8"/>
    <mergeCell ref="E7:H7"/>
  </mergeCells>
  <printOptions horizontalCentered="1"/>
  <pageMargins left="0.7" right="0.7" top="0.75" bottom="0.75" header="0.3" footer="0.3"/>
  <pageSetup paperSize="14" scale="71" fitToHeight="0" orientation="landscape" horizontalDpi="360" verticalDpi="360" r:id="rId1"/>
  <rowBreaks count="2" manualBreakCount="2">
    <brk id="28" max="13" man="1"/>
    <brk id="57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 SPP Summary</vt:lpstr>
      <vt:lpstr>TALLY</vt:lpstr>
      <vt:lpstr>TALLY!Print_Area</vt:lpstr>
      <vt:lpstr>TALLY!Print_Titles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MPDC Sta. Magdalena</dc:creator>
  <cp:lastModifiedBy>MPDC Sta. Magdalena</cp:lastModifiedBy>
  <dcterms:created xsi:type="dcterms:W3CDTF">2026-02-05T12:54:14Z</dcterms:created>
  <dcterms:modified xsi:type="dcterms:W3CDTF">2026-02-05T12:55:36Z</dcterms:modified>
</cp:coreProperties>
</file>